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geänderte Dokumente\"/>
    </mc:Choice>
  </mc:AlternateContent>
  <xr:revisionPtr revIDLastSave="0" documentId="13_ncr:1_{B6979D62-A570-4A5C-AB9A-DA5EF1593C55}" xr6:coauthVersionLast="47" xr6:coauthVersionMax="47" xr10:uidLastSave="{00000000-0000-0000-0000-000000000000}"/>
  <bookViews>
    <workbookView xWindow="-96" yWindow="0" windowWidth="20832" windowHeight="16656" tabRatio="731" xr2:uid="{6752FF61-42B4-44DF-A001-562B86273D82}"/>
  </bookViews>
  <sheets>
    <sheet name="A1a Preisblatt - Deckblatt" sheetId="2" r:id="rId1"/>
    <sheet name="A1b Preisblatt - Preisangaben" sheetId="1" r:id="rId2"/>
    <sheet name="A1c - SVS HH" sheetId="3" r:id="rId3"/>
    <sheet name="A2 - Muster Preisanpassungen" sheetId="5" r:id="rId4"/>
  </sheets>
  <definedNames>
    <definedName name="_xlnm._FilterDatabase" localSheetId="3" hidden="1">'A2 - Muster Preisanpassungen'!$M$3:$M$4</definedName>
    <definedName name="_xlnm.Print_Area" localSheetId="3">'A2 - Muster Preisanpassungen'!$B$2:$H$25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5" l="1"/>
  <c r="D20" i="5"/>
  <c r="B20" i="5"/>
  <c r="H20" i="5" s="1"/>
  <c r="B21" i="5" s="1"/>
  <c r="G23" i="1"/>
  <c r="G21" i="1"/>
  <c r="G22" i="1"/>
  <c r="G20" i="1"/>
  <c r="F28" i="3"/>
  <c r="H23" i="3"/>
  <c r="H18" i="3"/>
  <c r="H21" i="5" l="1"/>
  <c r="B22" i="5" s="1"/>
  <c r="H22" i="5" s="1"/>
  <c r="B23" i="5" s="1"/>
  <c r="H23" i="5" s="1"/>
  <c r="B24" i="5" s="1"/>
  <c r="H24" i="5" s="1"/>
  <c r="H28" i="3"/>
  <c r="H17" i="1" s="1"/>
  <c r="H22" i="1" l="1"/>
  <c r="I22" i="1" s="1"/>
  <c r="H21" i="1"/>
  <c r="I21" i="1" s="1"/>
  <c r="H23" i="1"/>
  <c r="I23" i="1" s="1"/>
  <c r="H20" i="1"/>
  <c r="I20" i="1" s="1"/>
  <c r="H18" i="1"/>
  <c r="H19" i="1" s="1"/>
  <c r="G18" i="1"/>
  <c r="G19" i="1"/>
  <c r="G17" i="1"/>
  <c r="I17" i="1" s="1"/>
  <c r="G15" i="1"/>
  <c r="I15" i="1" s="1"/>
  <c r="I19" i="1" l="1"/>
  <c r="I18" i="1"/>
  <c r="I25" i="1" l="1"/>
  <c r="I26" i="1" s="1"/>
  <c r="I27" i="1" s="1"/>
  <c r="A11" i="2" s="1"/>
</calcChain>
</file>

<file path=xl/sharedStrings.xml><?xml version="1.0" encoding="utf-8"?>
<sst xmlns="http://schemas.openxmlformats.org/spreadsheetml/2006/main" count="122" uniqueCount="92">
  <si>
    <t>Verfahrensnummer</t>
  </si>
  <si>
    <t>Vergabeverfahren</t>
  </si>
  <si>
    <t xml:space="preserve">Anlagenbezeichnung </t>
  </si>
  <si>
    <t>Bietername</t>
  </si>
  <si>
    <t>Sicherheitsdienst</t>
  </si>
  <si>
    <t>Hinweis: Alle blauen Felder sind zwingend auszufüllen. Das Freilassen von Positionen (blauen Feldern) führt zum Ausschluss des Angebotes.</t>
  </si>
  <si>
    <t>Pos.</t>
  </si>
  <si>
    <t>Tätigkeit</t>
  </si>
  <si>
    <t>Dienstzeiten</t>
  </si>
  <si>
    <t>ca. Stunden pro Tag</t>
  </si>
  <si>
    <t xml:space="preserve">kalkulierte Arbeitstage pro Jahr </t>
  </si>
  <si>
    <r>
      <t xml:space="preserve">Stunden-verrechnungssatz
in EUR (netto)
</t>
    </r>
    <r>
      <rPr>
        <b/>
        <u/>
        <sz val="9"/>
        <rFont val="Arial"/>
        <family val="2"/>
      </rPr>
      <t>ohne Zuschläge</t>
    </r>
  </si>
  <si>
    <t>1.</t>
  </si>
  <si>
    <r>
      <t>Montags bis freitags 6.00 – 16.00 Uhr (ausge</t>
    </r>
    <r>
      <rPr>
        <sz val="9"/>
        <rFont val="Arial"/>
        <family val="2"/>
      </rPr>
      <t>nommen Wochenenden</t>
    </r>
    <r>
      <rPr>
        <sz val="9"/>
        <color theme="1"/>
        <rFont val="Arial"/>
        <family val="2"/>
      </rPr>
      <t>, Feiertage sowie 24.12. und 31.12.)</t>
    </r>
  </si>
  <si>
    <t>2.</t>
  </si>
  <si>
    <t>2.1.</t>
  </si>
  <si>
    <t>Zuschlag Nacht</t>
  </si>
  <si>
    <t>2.3.</t>
  </si>
  <si>
    <t>Zuschlag Sonntag</t>
  </si>
  <si>
    <t>2.4.</t>
  </si>
  <si>
    <t>Zuschlag Feiertag</t>
  </si>
  <si>
    <t>Anzahl Mitarbeiter pro Tag</t>
  </si>
  <si>
    <t>2.2.</t>
  </si>
  <si>
    <t>Tagschicht (Mo.-Fr.)</t>
  </si>
  <si>
    <t>Tagschicht (Sa.)</t>
  </si>
  <si>
    <t>2.5.</t>
  </si>
  <si>
    <t>im Schichtwechsel (s. Ziffer 4.3. der LB)</t>
  </si>
  <si>
    <t>Deckblatt zum Preisblatt</t>
  </si>
  <si>
    <t>Angebotsvergleichspreis brutto</t>
  </si>
  <si>
    <t>Tariftreue</t>
  </si>
  <si>
    <t>Stundenverrechnungssatz Hamburg</t>
  </si>
  <si>
    <t xml:space="preserve">Hinweise: Alle blauen Felder sind auszufüllen. Werden blaue Felder nicht ausgefüllt, kann dies den Angebotsausschluss zur Folge haben. Die eingegebenen Werte werden automatisch kaufmännisch auf zwei Nachkommastellen gerundet. </t>
  </si>
  <si>
    <t>Anlass der Änderung</t>
  </si>
  <si>
    <t>1.) Produktiver Stundenlohn/Tariflohn</t>
  </si>
  <si>
    <t xml:space="preserve"> %</t>
  </si>
  <si>
    <t xml:space="preserve"> EUR</t>
  </si>
  <si>
    <r>
      <t xml:space="preserve">Hinweis: Angebote, die unter dem jeweils gültigen Mindestlohn für das entprechende Bundesland liegen, können im weiteren Vergabeverfahren nicht berücksichtigt werden. Es ist der Stundenverrechnungssatz für einen arbeitstäglichen Revier- und Kontrolldienst </t>
    </r>
    <r>
      <rPr>
        <b/>
        <u/>
        <sz val="9"/>
        <rFont val="Arial"/>
        <family val="2"/>
      </rPr>
      <t>ohne</t>
    </r>
    <r>
      <rPr>
        <b/>
        <sz val="9"/>
        <rFont val="Arial"/>
        <family val="2"/>
      </rPr>
      <t xml:space="preserve"> Zuschläge anzugeben.</t>
    </r>
  </si>
  <si>
    <t xml:space="preserve">2.) Lohnneben- und Lohnfolgekosten gesetzlich </t>
  </si>
  <si>
    <t>insbesondere AG-Anteil an der Rentenversicherung, Krankenversicherung, Arbeitslosenversicherung, Pflegeversicherung, Unfallversicherung sowie die Schwerbehindertenabgabe und Insolvenzumlage + Lohnfolgekosten (u.a. Urlaubsgeld, gesetzliche Feiertage, gesetzliche Lohnfortzahlung, tarifliche Arbeitsfreistellung, Mutterschaftsaufwendungen) und die dazugehörigen Sozialversicherungsbeiträge</t>
  </si>
  <si>
    <t>3.) Unternehmerzuschlag</t>
  </si>
  <si>
    <t>insbesondere sonstige auftragsbezogenen Kosten (z.B. Fahrtzeiten, Material- und Betriebskosten, Versicherungen, Beiträge zu Berufsorganisationen sowie der Wagnis und Gewinnzuschlag)</t>
  </si>
  <si>
    <t xml:space="preserve">  Stundenverrechnungssatz (1.-3.)</t>
  </si>
  <si>
    <t>Gesamtpreis netto pro Jahr</t>
  </si>
  <si>
    <t>Gesamtpreis netto über die maximale Vertragslaufzeit</t>
  </si>
  <si>
    <t xml:space="preserve">Gesamtpreis
in EUR (pro Jahr)
</t>
  </si>
  <si>
    <t xml:space="preserve">kalkulierte Jahresstunden </t>
  </si>
  <si>
    <t>Standorte</t>
  </si>
  <si>
    <t>Habichtstraße 41</t>
  </si>
  <si>
    <t>Objektleitung</t>
  </si>
  <si>
    <t>Org-ID: O50058270</t>
  </si>
  <si>
    <t>Anlagenbezeichnung</t>
  </si>
  <si>
    <t xml:space="preserve">Preisblatt </t>
  </si>
  <si>
    <t>Zuschlag Sonntag Nacht</t>
  </si>
  <si>
    <t>Zuschlag Feiertag Nacht</t>
  </si>
  <si>
    <t>25-08708</t>
  </si>
  <si>
    <t>Wach- und Sicherheitsdienstleistungen Nord + Bayern</t>
  </si>
  <si>
    <t>Bramfelder Straße 140+160</t>
  </si>
  <si>
    <t>Formular für Preisanpassungen</t>
  </si>
  <si>
    <t>Aktenzeichen</t>
  </si>
  <si>
    <t>Name des Auftragnehmers</t>
  </si>
  <si>
    <t>Bundesland</t>
  </si>
  <si>
    <t>TK-Standort(e)</t>
  </si>
  <si>
    <t>Basis</t>
  </si>
  <si>
    <t>Zeitpunkt (Datum)</t>
  </si>
  <si>
    <t>Tariflohnanpassung</t>
  </si>
  <si>
    <t>Check TK</t>
  </si>
  <si>
    <t>Preisanpassung gültig zum</t>
  </si>
  <si>
    <t>Lohnkostenanteil pauschal gem. Vertrag</t>
  </si>
  <si>
    <t>% -Anpassung</t>
  </si>
  <si>
    <t>Angebotsabgabe</t>
  </si>
  <si>
    <t>bitte aus Angebot übernehmen</t>
  </si>
  <si>
    <t>bitte eintragen</t>
  </si>
  <si>
    <t>SVS in €</t>
  </si>
  <si>
    <t>Anpassung des Stundenverrechnungssatzes</t>
  </si>
  <si>
    <t>Bei Änderungen der Vertragspreise im Sinne des § 7 Abs. 8 hat der AN dieses Formular zu verwenden und zu befüllen.Der Stundenverrechnungssatz (SVS) ist aus dem Preisblatt in die grau markierten Felder zu übernehmen. Die blau markierten Felder sind bei jeder Vertragsanpassung zu befüllen. Sämtliche Anforderungen an die Änderung der Vertragspreise sind in § 7 des Vertrags beschrieben.</t>
  </si>
  <si>
    <t>SVS lt. Angebot</t>
  </si>
  <si>
    <r>
      <t xml:space="preserve">Alle abgegebenen Preise berücksichtigen die jeweils geltenden Tariflöhne des BDSW
</t>
    </r>
    <r>
      <rPr>
        <sz val="10"/>
        <color theme="1"/>
        <rFont val="Arial"/>
        <family val="2"/>
      </rPr>
      <t>Ein "Nein" führt zum Ausschluss des Angebotes</t>
    </r>
  </si>
  <si>
    <t>zu leistende Stunden (Basisjahr: 2027)</t>
  </si>
  <si>
    <t>Angebotsvergleichspreis brutto  für das Los 1</t>
  </si>
  <si>
    <t>A2 Muster Preisanpassung</t>
  </si>
  <si>
    <t>A1a Preisblatt - Deckblatt</t>
  </si>
  <si>
    <t>Los</t>
  </si>
  <si>
    <t>1 - Unternehmenszentrale</t>
  </si>
  <si>
    <t>A1b Preisblatt - Preisangaben</t>
  </si>
  <si>
    <t xml:space="preserve">A1c SVS HH </t>
  </si>
  <si>
    <r>
      <rPr>
        <u/>
        <sz val="10"/>
        <rFont val="Arial"/>
        <family val="2"/>
      </rPr>
      <t xml:space="preserve">Kalkulationshinweise: </t>
    </r>
    <r>
      <rPr>
        <sz val="10"/>
        <rFont val="Arial"/>
        <family val="2"/>
      </rPr>
      <t xml:space="preserve">
Dieses Dokument besteht aus vier Tabellenreitern. </t>
    </r>
    <r>
      <rPr>
        <b/>
        <sz val="10"/>
        <rFont val="Arial"/>
        <family val="2"/>
      </rPr>
      <t>Mit dem Angebot sind die Tabellenreiter A1a, A1b und A1c einzureichen.</t>
    </r>
    <r>
      <rPr>
        <sz val="10"/>
        <rFont val="Arial"/>
        <family val="2"/>
      </rPr>
      <t xml:space="preserve"> In diesem Tabellenreiter „A1a Preisblatt - Deckblatt“ werden dem Bieter Kalkulationshinweise und Ausfüllhinweise mitgeteilt. Im Tabellenreiter "A1b Preisblatt - Preisangaben" ist der Stundenverrechnungssatz (SVS) für die Objektleitung anzugeben. Der Stundenverrechnungssatz für den Sicherheitsdienst (Pos. 2) ergibt sich aus den entsprechenden Eintragungen im Tabellenreiter A1c SVS HH. 
Alle Einzelpreise sind in Euro (€) einzutragen und auf zwei Nachkommastellen kaufmännisch zu runden. Die Eintragungen sind jeweils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führt zum Ausschluss des Angebotes. Die eingetragenen Einzelpreise verstehen sich in den einzelnen Positionen als Endpreise für die jeweils vollständige Leistung gemäß den Vertragsunterlagen sowie für alle Leistungen, die in den Vertragsunterlagen im Einzelnen nicht gesondert aufgeführt sind, jedoch für die vollständige und ordnungsgemäße Leistungserbringung erforderlich sind. Die angebotenen Preise müssen zwingend den jeweils geltenden Tariflohn gemäß Bundesverband der Sicherheitswirtschaft (BDSW) berücksichtigen. Bitte bestätigen Sie dies in diesem Tabellenblatt durch das Setzen eines entsprechenden Hakens unten in dem Feld unter Tariftreue. Die kleinste abrechenbare Einheit ist die angefangene halbe Stunde (30 Minuten). Alle eingetragenen Preise gelten über die gesamte Vertragslaufzeit, nachträgliche Verhandlungen sind ausgeschlossen. Preisanpassungen sind nur in den in § 7 Abs. 8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Eine verbindliche Prognose für die in Zukunft durchzuführenden Maßnahmen kann aus den Preisangaben nicht abgeleitet werden. Die Berechnungen des Angebotsvergleichspreises beziehen sich auf die maximale Vertragslaufzeit von 58 Monaten. 
Der Angebotsvergleichspreis dient der preislichen Vergleichbarkeit der Angebote. Der aus allen Einzelpreisen zzgl. USt. gebildete Angebotsvergleichspreis brutto (s.u., gelbes Feld) wird für die Angebotswertung herangezogen, vgl. Ziffer 10 der Bewerbungsbedingungen (Anhang C der Aufforderung zur Abgabe von Angeboten).</t>
    </r>
  </si>
  <si>
    <t>1. Tariflohnanpassung vom 
__ .___._______</t>
  </si>
  <si>
    <t>2. Tariflohnanpassung vom 
__ .___._______</t>
  </si>
  <si>
    <t>3. Tariflohnanpassung vom 
__ .___._______</t>
  </si>
  <si>
    <t>4. Tariflohnanpassung vom 
__ .___._______</t>
  </si>
  <si>
    <t>5. Tariflohnanpassung vom 
__ .___._______</t>
  </si>
  <si>
    <t>Fassung vom 24.04.2026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</si>
</sst>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_ ;\-#,##0.00\ "/>
  </numFmts>
  <fonts count="30" x14ac:knownFonts="1">
    <font>
      <sz val="10"/>
      <color theme="1"/>
      <name val="Arial"/>
      <family val="2"/>
    </font>
    <font>
      <sz val="11"/>
      <color theme="1"/>
      <name val="Calibri"/>
      <family val="2"/>
      <scheme val="minor"/>
    </font>
    <font>
      <b/>
      <sz val="9"/>
      <color theme="1"/>
      <name val="Arial"/>
      <family val="2"/>
    </font>
    <font>
      <sz val="9"/>
      <color theme="1"/>
      <name val="Arial"/>
      <family val="2"/>
    </font>
    <font>
      <b/>
      <sz val="14"/>
      <name val="Arial"/>
      <family val="2"/>
    </font>
    <font>
      <b/>
      <sz val="10"/>
      <name val="Arial"/>
      <family val="2"/>
    </font>
    <font>
      <b/>
      <sz val="11"/>
      <name val="Arial"/>
      <family val="2"/>
    </font>
    <font>
      <b/>
      <sz val="9"/>
      <name val="Arial"/>
      <family val="2"/>
    </font>
    <font>
      <b/>
      <sz val="9"/>
      <color theme="1" tint="4.9989318521683403E-2"/>
      <name val="Arial"/>
      <family val="2"/>
    </font>
    <font>
      <b/>
      <sz val="9"/>
      <color indexed="8"/>
      <name val="Arial"/>
      <family val="2"/>
    </font>
    <font>
      <b/>
      <u/>
      <sz val="9"/>
      <name val="Arial"/>
      <family val="2"/>
    </font>
    <font>
      <sz val="9"/>
      <color indexed="8"/>
      <name val="Arial"/>
      <family val="2"/>
    </font>
    <font>
      <sz val="9"/>
      <name val="Arial"/>
      <family val="2"/>
    </font>
    <font>
      <sz val="12"/>
      <name val="Arial"/>
      <family val="2"/>
    </font>
    <font>
      <sz val="8"/>
      <color rgb="FF000000"/>
      <name val="Segoe UI"/>
      <family val="2"/>
    </font>
    <font>
      <b/>
      <sz val="10"/>
      <color theme="1"/>
      <name val="Arial"/>
      <family val="2"/>
    </font>
    <font>
      <b/>
      <sz val="12"/>
      <name val="Arial"/>
      <family val="2"/>
    </font>
    <font>
      <sz val="10"/>
      <name val="Arial"/>
      <family val="2"/>
    </font>
    <font>
      <u/>
      <sz val="10"/>
      <name val="Arial"/>
      <family val="2"/>
    </font>
    <font>
      <b/>
      <sz val="12"/>
      <color theme="1"/>
      <name val="Arial"/>
      <family val="2"/>
    </font>
    <font>
      <b/>
      <sz val="16"/>
      <color theme="1"/>
      <name val="Arial"/>
      <family val="2"/>
    </font>
    <font>
      <sz val="12"/>
      <color theme="1"/>
      <name val="Arial"/>
      <family val="2"/>
    </font>
    <font>
      <sz val="20"/>
      <color theme="1"/>
      <name val="Arial"/>
      <family val="2"/>
    </font>
    <font>
      <sz val="8"/>
      <color theme="1"/>
      <name val="Arial"/>
      <family val="2"/>
    </font>
    <font>
      <sz val="11"/>
      <name val="Arial"/>
      <family val="2"/>
    </font>
    <font>
      <sz val="11"/>
      <color theme="1"/>
      <name val="Arial"/>
      <family val="2"/>
    </font>
    <font>
      <sz val="10"/>
      <color theme="1"/>
      <name val="Arial"/>
      <family val="2"/>
    </font>
    <font>
      <b/>
      <sz val="11"/>
      <color theme="1"/>
      <name val="Arial"/>
      <family val="2"/>
    </font>
    <font>
      <sz val="11"/>
      <color rgb="FFFF0000"/>
      <name val="Arial"/>
      <family val="2"/>
    </font>
    <font>
      <sz val="8"/>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lightUp"/>
    </fill>
    <fill>
      <patternFill patternType="solid">
        <fgColor theme="8"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s>
  <cellStyleXfs count="7">
    <xf numFmtId="0" fontId="0" fillId="0" borderId="0"/>
    <xf numFmtId="0" fontId="13" fillId="0" borderId="0"/>
    <xf numFmtId="0" fontId="17" fillId="0" borderId="0"/>
    <xf numFmtId="0" fontId="17"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164" fontId="11" fillId="6" borderId="9" xfId="0" applyNumberFormat="1" applyFont="1" applyFill="1" applyBorder="1" applyAlignment="1" applyProtection="1">
      <alignment horizontal="right" vertical="center"/>
      <protection locked="0"/>
    </xf>
    <xf numFmtId="4" fontId="7" fillId="6" borderId="1" xfId="3" applyNumberFormat="1" applyFont="1" applyFill="1" applyBorder="1" applyProtection="1">
      <protection locked="0"/>
    </xf>
    <xf numFmtId="0" fontId="22" fillId="6" borderId="14" xfId="0" applyFont="1" applyFill="1" applyBorder="1" applyAlignment="1" applyProtection="1">
      <alignment vertical="center" wrapText="1"/>
      <protection locked="0"/>
    </xf>
    <xf numFmtId="4" fontId="12" fillId="6" borderId="1" xfId="0" applyNumberFormat="1" applyFont="1" applyFill="1" applyBorder="1" applyProtection="1">
      <protection locked="0"/>
    </xf>
    <xf numFmtId="0" fontId="25" fillId="0" borderId="0" xfId="4" applyFont="1"/>
    <xf numFmtId="0" fontId="3" fillId="0" borderId="1" xfId="4" applyFont="1" applyBorder="1"/>
    <xf numFmtId="0" fontId="28" fillId="0" borderId="0" xfId="4" applyFont="1"/>
    <xf numFmtId="0" fontId="26" fillId="0" borderId="1" xfId="4" applyFont="1" applyBorder="1"/>
    <xf numFmtId="0" fontId="26" fillId="0" borderId="1" xfId="4" applyFont="1" applyBorder="1" applyAlignment="1">
      <alignment vertical="center" wrapText="1"/>
    </xf>
    <xf numFmtId="0" fontId="25" fillId="0" borderId="0" xfId="4" applyFont="1" applyAlignment="1">
      <alignment vertical="center"/>
    </xf>
    <xf numFmtId="9" fontId="26" fillId="8" borderId="1" xfId="5" applyFont="1" applyFill="1" applyBorder="1" applyAlignment="1" applyProtection="1">
      <alignment horizontal="center" vertical="center" wrapText="1"/>
    </xf>
    <xf numFmtId="0" fontId="26" fillId="5" borderId="1" xfId="4" applyFont="1" applyFill="1" applyBorder="1" applyAlignment="1">
      <alignment horizontal="center" vertical="center" wrapText="1"/>
    </xf>
    <xf numFmtId="44" fontId="15" fillId="8" borderId="1" xfId="6" applyFont="1" applyFill="1" applyBorder="1" applyAlignment="1" applyProtection="1">
      <alignment horizontal="center" vertical="center" wrapText="1"/>
      <protection locked="0"/>
    </xf>
    <xf numFmtId="44" fontId="26" fillId="8" borderId="1" xfId="6" applyFont="1" applyFill="1" applyBorder="1" applyAlignment="1" applyProtection="1">
      <alignment vertical="center" wrapText="1"/>
      <protection locked="0"/>
    </xf>
    <xf numFmtId="0" fontId="26" fillId="0" borderId="1" xfId="4" applyFont="1" applyBorder="1" applyAlignment="1" applyProtection="1">
      <alignment vertical="center" wrapText="1"/>
      <protection locked="0"/>
    </xf>
    <xf numFmtId="44" fontId="15" fillId="0" borderId="1" xfId="6" applyFont="1" applyBorder="1" applyAlignment="1" applyProtection="1">
      <alignment vertical="center" wrapText="1"/>
      <protection locked="0"/>
    </xf>
    <xf numFmtId="2" fontId="25" fillId="0" borderId="0" xfId="4" applyNumberFormat="1" applyFont="1" applyAlignment="1">
      <alignment vertical="center"/>
    </xf>
    <xf numFmtId="44" fontId="25" fillId="0" borderId="0" xfId="4" applyNumberFormat="1" applyFont="1" applyAlignment="1">
      <alignment vertical="center"/>
    </xf>
    <xf numFmtId="0" fontId="26" fillId="3" borderId="1" xfId="0" applyFont="1" applyFill="1" applyBorder="1" applyAlignment="1" applyProtection="1">
      <alignment horizontal="center" vertical="center" wrapText="1"/>
      <protection locked="0"/>
    </xf>
    <xf numFmtId="14" fontId="26" fillId="3" borderId="1" xfId="0" applyNumberFormat="1" applyFont="1" applyFill="1" applyBorder="1" applyAlignment="1" applyProtection="1">
      <alignment horizontal="center" vertical="center" wrapText="1"/>
      <protection locked="0"/>
    </xf>
    <xf numFmtId="10" fontId="26" fillId="9" borderId="1" xfId="0" applyNumberFormat="1" applyFont="1" applyFill="1" applyBorder="1" applyAlignment="1" applyProtection="1">
      <alignment horizontal="center" vertical="center" wrapText="1"/>
      <protection locked="0"/>
    </xf>
    <xf numFmtId="0" fontId="22" fillId="6" borderId="10" xfId="0" applyFont="1" applyFill="1" applyBorder="1" applyAlignment="1" applyProtection="1">
      <alignment vertical="center" wrapText="1"/>
      <protection locked="0"/>
    </xf>
    <xf numFmtId="0" fontId="2" fillId="0" borderId="1" xfId="4" applyFont="1" applyBorder="1"/>
    <xf numFmtId="0" fontId="0" fillId="4" borderId="30" xfId="0" applyFill="1" applyBorder="1"/>
    <xf numFmtId="0" fontId="0" fillId="4" borderId="31" xfId="0" applyFill="1" applyBorder="1"/>
    <xf numFmtId="0" fontId="0" fillId="4" borderId="32" xfId="0" applyFill="1" applyBorder="1"/>
    <xf numFmtId="0" fontId="2" fillId="4" borderId="27" xfId="0" applyFont="1" applyFill="1" applyBorder="1"/>
    <xf numFmtId="0" fontId="3" fillId="0" borderId="0" xfId="0" applyFont="1"/>
    <xf numFmtId="0" fontId="0" fillId="4" borderId="0" xfId="0" applyFill="1"/>
    <xf numFmtId="0" fontId="15" fillId="4" borderId="0" xfId="0" applyFont="1" applyFill="1"/>
    <xf numFmtId="0" fontId="0" fillId="4" borderId="33" xfId="0" applyFill="1" applyBorder="1"/>
    <xf numFmtId="0" fontId="2" fillId="0" borderId="0" xfId="0" applyFont="1"/>
    <xf numFmtId="0" fontId="12" fillId="0" borderId="0" xfId="0" applyFont="1"/>
    <xf numFmtId="0" fontId="0" fillId="0" borderId="27" xfId="0" applyBorder="1"/>
    <xf numFmtId="0" fontId="23" fillId="4" borderId="0" xfId="0" applyFont="1" applyFill="1" applyAlignment="1">
      <alignment horizontal="left" vertical="center" wrapText="1"/>
    </xf>
    <xf numFmtId="0" fontId="0" fillId="4" borderId="27" xfId="0" applyFill="1" applyBorder="1"/>
    <xf numFmtId="49" fontId="7" fillId="4" borderId="0" xfId="2" quotePrefix="1" applyNumberFormat="1" applyFont="1" applyFill="1" applyAlignment="1">
      <alignment horizontal="left" vertical="center" wrapText="1"/>
    </xf>
    <xf numFmtId="49" fontId="7" fillId="4" borderId="33" xfId="2" quotePrefix="1" applyNumberFormat="1" applyFont="1" applyFill="1" applyBorder="1" applyAlignment="1">
      <alignment horizontal="left" vertical="center" wrapText="1"/>
    </xf>
    <xf numFmtId="0" fontId="12" fillId="4" borderId="27" xfId="3" applyFont="1" applyFill="1" applyBorder="1"/>
    <xf numFmtId="0" fontId="12" fillId="4" borderId="0" xfId="3" applyFont="1" applyFill="1"/>
    <xf numFmtId="0" fontId="12" fillId="4" borderId="33" xfId="3" applyFont="1" applyFill="1" applyBorder="1"/>
    <xf numFmtId="0" fontId="12" fillId="4" borderId="8" xfId="3" applyFont="1" applyFill="1" applyBorder="1"/>
    <xf numFmtId="0" fontId="12" fillId="4" borderId="34" xfId="3" applyFont="1" applyFill="1" applyBorder="1"/>
    <xf numFmtId="4" fontId="7" fillId="4" borderId="34" xfId="3" applyNumberFormat="1" applyFont="1" applyFill="1" applyBorder="1"/>
    <xf numFmtId="0" fontId="7" fillId="4" borderId="34" xfId="3" applyFont="1" applyFill="1" applyBorder="1"/>
    <xf numFmtId="0" fontId="7" fillId="0" borderId="34" xfId="3" applyFont="1" applyBorder="1"/>
    <xf numFmtId="0" fontId="12" fillId="4" borderId="35" xfId="3" applyFont="1" applyFill="1" applyBorder="1"/>
    <xf numFmtId="0" fontId="7" fillId="4" borderId="27" xfId="3" quotePrefix="1" applyFont="1" applyFill="1" applyBorder="1"/>
    <xf numFmtId="0" fontId="12" fillId="4" borderId="0" xfId="2" applyFont="1" applyFill="1"/>
    <xf numFmtId="4" fontId="12" fillId="4" borderId="0" xfId="2" applyNumberFormat="1" applyFont="1" applyFill="1"/>
    <xf numFmtId="0" fontId="7" fillId="4" borderId="27" xfId="3" applyFont="1" applyFill="1" applyBorder="1"/>
    <xf numFmtId="0" fontId="7" fillId="4" borderId="0" xfId="3" applyFont="1" applyFill="1"/>
    <xf numFmtId="4" fontId="7" fillId="4" borderId="1" xfId="3" applyNumberFormat="1" applyFont="1" applyFill="1" applyBorder="1"/>
    <xf numFmtId="0" fontId="7" fillId="4" borderId="1" xfId="3" applyFont="1" applyFill="1" applyBorder="1"/>
    <xf numFmtId="4" fontId="7" fillId="4" borderId="0" xfId="3" applyNumberFormat="1" applyFont="1" applyFill="1"/>
    <xf numFmtId="0" fontId="7" fillId="4" borderId="8" xfId="3" applyFont="1" applyFill="1" applyBorder="1"/>
    <xf numFmtId="0" fontId="7" fillId="4" borderId="27" xfId="0" applyFont="1" applyFill="1" applyBorder="1"/>
    <xf numFmtId="0" fontId="12" fillId="4" borderId="0" xfId="0" applyFont="1" applyFill="1"/>
    <xf numFmtId="4" fontId="7" fillId="4" borderId="1" xfId="0" applyNumberFormat="1" applyFont="1" applyFill="1" applyBorder="1"/>
    <xf numFmtId="0" fontId="7" fillId="4" borderId="3" xfId="0" applyFont="1" applyFill="1" applyBorder="1"/>
    <xf numFmtId="0" fontId="12" fillId="4" borderId="33" xfId="0" applyFont="1" applyFill="1" applyBorder="1"/>
    <xf numFmtId="4" fontId="12" fillId="4" borderId="0" xfId="0" applyNumberFormat="1" applyFont="1" applyFill="1"/>
    <xf numFmtId="4" fontId="7" fillId="4" borderId="0" xfId="0" applyNumberFormat="1" applyFont="1" applyFill="1"/>
    <xf numFmtId="0" fontId="7" fillId="4" borderId="0" xfId="0" applyFont="1" applyFill="1"/>
    <xf numFmtId="0" fontId="7" fillId="4" borderId="27" xfId="3" applyFont="1" applyFill="1" applyBorder="1" applyAlignment="1">
      <alignment wrapText="1"/>
    </xf>
    <xf numFmtId="0" fontId="7" fillId="4" borderId="3" xfId="3" applyFont="1" applyFill="1" applyBorder="1"/>
    <xf numFmtId="4" fontId="12" fillId="0" borderId="0" xfId="0" applyNumberFormat="1" applyFont="1"/>
    <xf numFmtId="0" fontId="12" fillId="4" borderId="27" xfId="3" applyFont="1" applyFill="1" applyBorder="1" applyAlignment="1">
      <alignment vertical="top"/>
    </xf>
    <xf numFmtId="0" fontId="12" fillId="4" borderId="0" xfId="3" applyFont="1" applyFill="1" applyAlignment="1">
      <alignment vertical="top"/>
    </xf>
    <xf numFmtId="4" fontId="12" fillId="4" borderId="0" xfId="3" applyNumberFormat="1" applyFont="1" applyFill="1"/>
    <xf numFmtId="0" fontId="12" fillId="4" borderId="8" xfId="3" applyFont="1" applyFill="1" applyBorder="1" applyAlignment="1">
      <alignment vertical="top"/>
    </xf>
    <xf numFmtId="0" fontId="12" fillId="4" borderId="34" xfId="3" applyFont="1" applyFill="1" applyBorder="1" applyAlignment="1">
      <alignment vertical="top"/>
    </xf>
    <xf numFmtId="4" fontId="12" fillId="4" borderId="34" xfId="3" applyNumberFormat="1" applyFont="1" applyFill="1" applyBorder="1"/>
    <xf numFmtId="0" fontId="12" fillId="4" borderId="30" xfId="3" applyFont="1" applyFill="1" applyBorder="1"/>
    <xf numFmtId="0" fontId="12" fillId="4" borderId="31" xfId="3" applyFont="1" applyFill="1" applyBorder="1"/>
    <xf numFmtId="4" fontId="12" fillId="4" borderId="31" xfId="3" applyNumberFormat="1" applyFont="1" applyFill="1" applyBorder="1"/>
    <xf numFmtId="0" fontId="12" fillId="4" borderId="32" xfId="3" applyFont="1" applyFill="1" applyBorder="1"/>
    <xf numFmtId="0" fontId="5" fillId="4" borderId="27" xfId="3" applyFont="1" applyFill="1" applyBorder="1"/>
    <xf numFmtId="0" fontId="17" fillId="4" borderId="0" xfId="3" applyFill="1"/>
    <xf numFmtId="4" fontId="12" fillId="4" borderId="1" xfId="3" applyNumberFormat="1" applyFont="1" applyFill="1" applyBorder="1"/>
    <xf numFmtId="4" fontId="7" fillId="4" borderId="5" xfId="3" applyNumberFormat="1" applyFont="1" applyFill="1" applyBorder="1"/>
    <xf numFmtId="0" fontId="7" fillId="4" borderId="26" xfId="3" applyFont="1" applyFill="1" applyBorder="1"/>
    <xf numFmtId="0" fontId="12" fillId="4" borderId="15" xfId="3" applyFont="1" applyFill="1" applyBorder="1"/>
    <xf numFmtId="0" fontId="12" fillId="4" borderId="4" xfId="3" applyFont="1" applyFill="1" applyBorder="1"/>
    <xf numFmtId="4" fontId="12" fillId="4" borderId="4" xfId="3" applyNumberFormat="1" applyFont="1" applyFill="1" applyBorder="1"/>
    <xf numFmtId="0" fontId="12" fillId="4" borderId="36" xfId="3" applyFont="1" applyFill="1" applyBorder="1"/>
    <xf numFmtId="0" fontId="12" fillId="0" borderId="0" xfId="3" applyFont="1"/>
    <xf numFmtId="4" fontId="12" fillId="0" borderId="0" xfId="3" applyNumberFormat="1" applyFont="1"/>
    <xf numFmtId="0" fontId="7" fillId="0" borderId="0" xfId="3" applyFont="1" applyAlignment="1">
      <alignment horizontal="left" vertical="top" wrapText="1"/>
    </xf>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6" fillId="0" borderId="27" xfId="0" applyFont="1" applyBorder="1" applyAlignment="1">
      <alignment horizont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4" fontId="11" fillId="0" borderId="27"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Alignment="1">
      <alignment horizontal="center" vertical="center"/>
    </xf>
    <xf numFmtId="4" fontId="11" fillId="0" borderId="0" xfId="0" applyNumberFormat="1" applyFont="1"/>
    <xf numFmtId="1" fontId="11" fillId="0" borderId="0" xfId="0" applyNumberFormat="1" applyFont="1" applyAlignment="1">
      <alignment horizontal="center"/>
    </xf>
    <xf numFmtId="4" fontId="11" fillId="0" borderId="33" xfId="0" applyNumberFormat="1" applyFont="1" applyBorder="1"/>
    <xf numFmtId="3" fontId="9" fillId="0" borderId="8" xfId="0" applyNumberFormat="1" applyFont="1" applyBorder="1" applyAlignment="1">
      <alignment horizontal="center" vertical="center"/>
    </xf>
    <xf numFmtId="4" fontId="9" fillId="0" borderId="9" xfId="0" applyNumberFormat="1" applyFont="1" applyBorder="1" applyAlignment="1">
      <alignmen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3" fontId="11" fillId="0" borderId="9" xfId="0" applyNumberFormat="1" applyFont="1" applyBorder="1" applyAlignment="1">
      <alignment vertical="center"/>
    </xf>
    <xf numFmtId="4" fontId="11" fillId="0" borderId="10" xfId="0" applyNumberFormat="1" applyFont="1" applyBorder="1" applyAlignment="1">
      <alignment vertical="center"/>
    </xf>
    <xf numFmtId="0" fontId="0" fillId="0" borderId="0" xfId="0" applyAlignment="1">
      <alignment vertical="center"/>
    </xf>
    <xf numFmtId="3" fontId="9" fillId="0" borderId="11" xfId="0" applyNumberFormat="1" applyFont="1" applyBorder="1" applyAlignment="1">
      <alignment horizontal="center"/>
    </xf>
    <xf numFmtId="4" fontId="9" fillId="0" borderId="1" xfId="0" applyNumberFormat="1" applyFont="1" applyBorder="1"/>
    <xf numFmtId="0" fontId="3" fillId="5" borderId="19" xfId="0" applyFont="1" applyFill="1" applyBorder="1" applyAlignment="1">
      <alignment horizontal="center" vertical="center"/>
    </xf>
    <xf numFmtId="3" fontId="11" fillId="5" borderId="1" xfId="0" applyNumberFormat="1" applyFont="1" applyFill="1" applyBorder="1"/>
    <xf numFmtId="1" fontId="11" fillId="5" borderId="1" xfId="0" applyNumberFormat="1" applyFont="1" applyFill="1" applyBorder="1" applyAlignment="1">
      <alignment horizontal="center"/>
    </xf>
    <xf numFmtId="3" fontId="9" fillId="5" borderId="1" xfId="0" applyNumberFormat="1" applyFont="1" applyFill="1" applyBorder="1"/>
    <xf numFmtId="4" fontId="11" fillId="5" borderId="12" xfId="0" applyNumberFormat="1" applyFont="1" applyFill="1" applyBorder="1" applyAlignment="1">
      <alignment vertical="center"/>
    </xf>
    <xf numFmtId="16" fontId="11" fillId="0" borderId="11" xfId="0" applyNumberFormat="1" applyFont="1" applyBorder="1" applyAlignment="1">
      <alignment horizontal="center"/>
    </xf>
    <xf numFmtId="4" fontId="11" fillId="0" borderId="1" xfId="0" applyNumberFormat="1" applyFont="1" applyBorder="1"/>
    <xf numFmtId="0" fontId="3" fillId="0" borderId="1" xfId="0" applyFont="1" applyBorder="1" applyAlignment="1">
      <alignment horizontal="center" vertical="center"/>
    </xf>
    <xf numFmtId="3" fontId="11" fillId="0" borderId="1" xfId="0" applyNumberFormat="1" applyFont="1" applyBorder="1"/>
    <xf numFmtId="1" fontId="11" fillId="0" borderId="1" xfId="0" applyNumberFormat="1" applyFont="1" applyBorder="1" applyAlignment="1">
      <alignment horizontal="center"/>
    </xf>
    <xf numFmtId="164" fontId="11" fillId="0" borderId="1" xfId="0" applyNumberFormat="1" applyFont="1" applyBorder="1" applyAlignment="1">
      <alignment horizontal="right"/>
    </xf>
    <xf numFmtId="4" fontId="11" fillId="0" borderId="12" xfId="0" applyNumberFormat="1" applyFont="1" applyBorder="1" applyAlignment="1">
      <alignment vertical="center"/>
    </xf>
    <xf numFmtId="4" fontId="11" fillId="0" borderId="13" xfId="0" applyNumberFormat="1" applyFont="1" applyBorder="1"/>
    <xf numFmtId="0" fontId="3" fillId="0" borderId="13" xfId="0" applyFont="1" applyBorder="1" applyAlignment="1">
      <alignment horizontal="center" vertical="center"/>
    </xf>
    <xf numFmtId="3" fontId="11" fillId="0" borderId="13" xfId="0" applyNumberFormat="1" applyFont="1" applyBorder="1"/>
    <xf numFmtId="1" fontId="11" fillId="0" borderId="13" xfId="0" applyNumberFormat="1" applyFont="1" applyBorder="1" applyAlignment="1">
      <alignment horizontal="center"/>
    </xf>
    <xf numFmtId="164" fontId="11" fillId="0" borderId="13" xfId="0" applyNumberFormat="1" applyFont="1" applyBorder="1" applyAlignment="1">
      <alignment horizontal="right"/>
    </xf>
    <xf numFmtId="4" fontId="11" fillId="0" borderId="14" xfId="0" applyNumberFormat="1" applyFont="1" applyBorder="1" applyAlignment="1">
      <alignment vertical="center"/>
    </xf>
    <xf numFmtId="0" fontId="11" fillId="0" borderId="27" xfId="0" applyFont="1" applyBorder="1" applyAlignment="1">
      <alignment horizontal="center"/>
    </xf>
    <xf numFmtId="4" fontId="11" fillId="0" borderId="0" xfId="0" applyNumberFormat="1" applyFont="1" applyAlignment="1">
      <alignment horizontal="right"/>
    </xf>
    <xf numFmtId="3" fontId="12" fillId="0" borderId="0" xfId="0" applyNumberFormat="1" applyFont="1" applyAlignment="1">
      <alignment horizontal="center"/>
    </xf>
    <xf numFmtId="0" fontId="6" fillId="0" borderId="27" xfId="0" applyFont="1" applyBorder="1" applyAlignment="1">
      <alignment horizontal="center" vertical="center"/>
    </xf>
    <xf numFmtId="0" fontId="6" fillId="0" borderId="0" xfId="0" applyFont="1" applyAlignment="1">
      <alignment vertical="center"/>
    </xf>
    <xf numFmtId="0" fontId="24" fillId="0" borderId="0" xfId="0" applyFont="1" applyAlignment="1">
      <alignment horizontal="center" vertical="center"/>
    </xf>
    <xf numFmtId="4" fontId="24" fillId="0" borderId="17" xfId="0" applyNumberFormat="1" applyFont="1" applyBorder="1" applyAlignment="1">
      <alignment horizontal="right" vertical="center"/>
    </xf>
    <xf numFmtId="0" fontId="25" fillId="0" borderId="0" xfId="0" applyFont="1" applyAlignment="1">
      <alignment vertical="center"/>
    </xf>
    <xf numFmtId="0" fontId="6" fillId="0" borderId="0" xfId="0" applyFont="1"/>
    <xf numFmtId="4" fontId="24" fillId="0" borderId="44" xfId="0" applyNumberFormat="1" applyFont="1" applyBorder="1" applyAlignment="1">
      <alignment horizontal="right" vertical="center"/>
    </xf>
    <xf numFmtId="0" fontId="25" fillId="0" borderId="0" xfId="0" applyFont="1"/>
    <xf numFmtId="0" fontId="24" fillId="0" borderId="15" xfId="0" applyFont="1" applyBorder="1"/>
    <xf numFmtId="0" fontId="24" fillId="0" borderId="4" xfId="0" applyFont="1" applyBorder="1"/>
    <xf numFmtId="0" fontId="24" fillId="0" borderId="4" xfId="0" applyFont="1" applyBorder="1" applyAlignment="1">
      <alignment horizontal="center" vertical="center"/>
    </xf>
    <xf numFmtId="4" fontId="6" fillId="0" borderId="41" xfId="0" applyNumberFormat="1" applyFont="1" applyBorder="1" applyAlignment="1">
      <alignment horizontal="right" vertical="center"/>
    </xf>
    <xf numFmtId="0" fontId="15" fillId="0" borderId="0" xfId="0" applyFont="1" applyAlignment="1">
      <alignment horizontal="center"/>
    </xf>
    <xf numFmtId="0" fontId="16" fillId="0" borderId="0" xfId="0" applyFont="1" applyAlignment="1">
      <alignment vertical="center"/>
    </xf>
    <xf numFmtId="0" fontId="21" fillId="0" borderId="0" xfId="0" applyFont="1" applyAlignment="1">
      <alignment horizontal="left" vertical="center" wrapText="1"/>
    </xf>
    <xf numFmtId="9" fontId="0" fillId="0" borderId="0" xfId="0" applyNumberFormat="1"/>
    <xf numFmtId="1" fontId="0" fillId="0" borderId="0" xfId="0" applyNumberFormat="1"/>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6" borderId="24" xfId="0" applyFont="1" applyFill="1" applyBorder="1" applyAlignment="1" applyProtection="1">
      <alignment horizontal="center"/>
      <protection locked="0"/>
    </xf>
    <xf numFmtId="0" fontId="15" fillId="6" borderId="25" xfId="0" applyFont="1" applyFill="1" applyBorder="1" applyAlignment="1" applyProtection="1">
      <alignment horizontal="center"/>
      <protection locked="0"/>
    </xf>
    <xf numFmtId="0" fontId="15" fillId="6" borderId="26" xfId="0" applyFont="1" applyFill="1" applyBorder="1" applyAlignment="1" applyProtection="1">
      <alignment horizontal="center"/>
      <protection locked="0"/>
    </xf>
    <xf numFmtId="0" fontId="17" fillId="0" borderId="24" xfId="0" applyFont="1" applyBorder="1" applyAlignment="1">
      <alignment horizontal="left" vertical="top" wrapText="1"/>
    </xf>
    <xf numFmtId="0" fontId="17" fillId="0" borderId="25" xfId="0" applyFont="1" applyBorder="1" applyAlignment="1">
      <alignment horizontal="left" vertical="top" wrapText="1"/>
    </xf>
    <xf numFmtId="0" fontId="17" fillId="0" borderId="26" xfId="0" applyFont="1" applyBorder="1" applyAlignment="1">
      <alignment horizontal="left" vertical="top" wrapText="1"/>
    </xf>
    <xf numFmtId="0" fontId="19" fillId="0" borderId="28" xfId="0" applyFont="1" applyBorder="1" applyAlignment="1">
      <alignment horizontal="right" vertical="center" wrapText="1"/>
    </xf>
    <xf numFmtId="0" fontId="19" fillId="0" borderId="29" xfId="0" applyFont="1" applyBorder="1" applyAlignment="1">
      <alignment horizontal="right" vertical="center" wrapText="1"/>
    </xf>
    <xf numFmtId="0" fontId="19" fillId="0" borderId="17" xfId="0" applyFont="1" applyBorder="1" applyAlignment="1">
      <alignment horizontal="right" vertical="center" wrapText="1"/>
    </xf>
    <xf numFmtId="44" fontId="20" fillId="3" borderId="18" xfId="0" applyNumberFormat="1" applyFont="1" applyFill="1" applyBorder="1" applyAlignment="1">
      <alignment horizontal="right" vertical="center"/>
    </xf>
    <xf numFmtId="44" fontId="20" fillId="3" borderId="13" xfId="0" applyNumberFormat="1" applyFont="1" applyFill="1" applyBorder="1" applyAlignment="1">
      <alignment horizontal="right" vertical="center"/>
    </xf>
    <xf numFmtId="44" fontId="20" fillId="3" borderId="14" xfId="0" applyNumberFormat="1" applyFont="1" applyFill="1" applyBorder="1" applyAlignment="1">
      <alignment horizontal="right" vertical="center"/>
    </xf>
    <xf numFmtId="4" fontId="6" fillId="0" borderId="42" xfId="0" applyNumberFormat="1" applyFont="1" applyBorder="1" applyAlignment="1">
      <alignment horizontal="right" vertical="center"/>
    </xf>
    <xf numFmtId="4" fontId="6" fillId="0" borderId="43" xfId="0" applyNumberFormat="1" applyFont="1" applyBorder="1" applyAlignment="1">
      <alignment horizontal="right" vertical="center"/>
    </xf>
    <xf numFmtId="4" fontId="6" fillId="0" borderId="28" xfId="0" applyNumberFormat="1" applyFont="1" applyBorder="1" applyAlignment="1">
      <alignment horizontal="right" vertical="center"/>
    </xf>
    <xf numFmtId="4" fontId="6" fillId="0" borderId="29" xfId="0" applyNumberFormat="1" applyFont="1" applyBorder="1" applyAlignment="1">
      <alignment horizontal="right" vertical="center"/>
    </xf>
    <xf numFmtId="0" fontId="6" fillId="0" borderId="39" xfId="0" applyFont="1" applyBorder="1" applyAlignment="1">
      <alignment horizontal="right" vertical="center"/>
    </xf>
    <xf numFmtId="0" fontId="6" fillId="0" borderId="40" xfId="0" applyFont="1" applyBorder="1" applyAlignment="1">
      <alignment horizontal="right" vertical="center"/>
    </xf>
    <xf numFmtId="0" fontId="2" fillId="0" borderId="0" xfId="0" applyFont="1" applyAlignment="1">
      <alignment horizontal="left" vertical="center"/>
    </xf>
    <xf numFmtId="2" fontId="4" fillId="0" borderId="28" xfId="0" applyNumberFormat="1" applyFont="1" applyBorder="1" applyAlignment="1">
      <alignment horizontal="center" vertical="center" wrapText="1"/>
    </xf>
    <xf numFmtId="2" fontId="4" fillId="0" borderId="29" xfId="0" applyNumberFormat="1" applyFont="1" applyBorder="1" applyAlignment="1">
      <alignment horizontal="center" vertical="center" wrapText="1"/>
    </xf>
    <xf numFmtId="2" fontId="4" fillId="0" borderId="17" xfId="0" applyNumberFormat="1" applyFont="1" applyBorder="1" applyAlignment="1">
      <alignment horizontal="center" vertical="center" wrapText="1"/>
    </xf>
    <xf numFmtId="0" fontId="6" fillId="0" borderId="27" xfId="0" applyFont="1" applyBorder="1" applyAlignment="1">
      <alignment horizontal="center"/>
    </xf>
    <xf numFmtId="0" fontId="6" fillId="0" borderId="0" xfId="0" applyFont="1" applyAlignment="1">
      <alignment horizontal="center"/>
    </xf>
    <xf numFmtId="0" fontId="6" fillId="0" borderId="33" xfId="0" applyFont="1" applyBorder="1" applyAlignment="1">
      <alignment horizontal="center"/>
    </xf>
    <xf numFmtId="0" fontId="8" fillId="7" borderId="11" xfId="0" applyFont="1" applyFill="1" applyBorder="1" applyAlignment="1">
      <alignment vertical="center"/>
    </xf>
    <xf numFmtId="0" fontId="8" fillId="7" borderId="2" xfId="0" applyFont="1" applyFill="1" applyBorder="1" applyAlignment="1">
      <alignment vertical="center"/>
    </xf>
    <xf numFmtId="0" fontId="8" fillId="7" borderId="45" xfId="0" applyFont="1" applyFill="1" applyBorder="1" applyAlignment="1">
      <alignment vertical="center"/>
    </xf>
    <xf numFmtId="0" fontId="0" fillId="0" borderId="15" xfId="0" applyBorder="1" applyAlignment="1">
      <alignment horizontal="center"/>
    </xf>
    <xf numFmtId="0" fontId="0" fillId="0" borderId="4" xfId="0" applyBorder="1" applyAlignment="1">
      <alignment horizontal="center"/>
    </xf>
    <xf numFmtId="0" fontId="0" fillId="0" borderId="36" xfId="0" applyBorder="1" applyAlignment="1">
      <alignment horizontal="center"/>
    </xf>
    <xf numFmtId="4" fontId="12" fillId="2" borderId="16" xfId="0" applyNumberFormat="1" applyFont="1" applyFill="1" applyBorder="1" applyAlignment="1">
      <alignment horizontal="left"/>
    </xf>
    <xf numFmtId="4" fontId="12" fillId="2" borderId="37" xfId="0" applyNumberFormat="1" applyFont="1" applyFill="1" applyBorder="1" applyAlignment="1">
      <alignment horizontal="left"/>
    </xf>
    <xf numFmtId="4" fontId="12" fillId="2" borderId="38" xfId="0" applyNumberFormat="1" applyFont="1" applyFill="1" applyBorder="1" applyAlignment="1">
      <alignment horizontal="left"/>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40" xfId="0" applyFont="1" applyBorder="1" applyAlignment="1">
      <alignment horizontal="center" vertical="center"/>
    </xf>
    <xf numFmtId="16" fontId="11" fillId="0" borderId="46" xfId="0" applyNumberFormat="1" applyFont="1" applyBorder="1" applyAlignment="1">
      <alignment horizontal="center" vertical="center"/>
    </xf>
    <xf numFmtId="16" fontId="11" fillId="0" borderId="47" xfId="0" applyNumberFormat="1" applyFont="1" applyBorder="1" applyAlignment="1">
      <alignment horizontal="center" vertical="center"/>
    </xf>
    <xf numFmtId="16" fontId="11" fillId="0" borderId="39" xfId="0" applyNumberFormat="1" applyFont="1" applyBorder="1" applyAlignment="1">
      <alignment horizontal="center" vertical="center"/>
    </xf>
    <xf numFmtId="0" fontId="19" fillId="0" borderId="16" xfId="0" applyFont="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21" fillId="0" borderId="27" xfId="0" applyFont="1" applyBorder="1" applyAlignment="1">
      <alignment horizontal="center" vertical="center" wrapText="1"/>
    </xf>
    <xf numFmtId="0" fontId="21" fillId="0" borderId="0" xfId="0" applyFont="1" applyAlignment="1">
      <alignment horizontal="center" vertical="center" wrapText="1"/>
    </xf>
    <xf numFmtId="0" fontId="21" fillId="0" borderId="4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0" xfId="0" applyFont="1" applyBorder="1" applyAlignment="1">
      <alignment horizontal="center" vertical="center" wrapText="1"/>
    </xf>
    <xf numFmtId="0" fontId="12" fillId="4" borderId="27"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33" xfId="0" applyFont="1" applyFill="1" applyBorder="1" applyAlignment="1">
      <alignment horizontal="center" vertical="center" wrapText="1"/>
    </xf>
    <xf numFmtId="0" fontId="20" fillId="4" borderId="27" xfId="0" applyFont="1" applyFill="1" applyBorder="1" applyAlignment="1">
      <alignment horizontal="center"/>
    </xf>
    <xf numFmtId="0" fontId="20" fillId="4" borderId="0" xfId="0" applyFont="1" applyFill="1" applyAlignment="1">
      <alignment horizontal="center"/>
    </xf>
    <xf numFmtId="0" fontId="20" fillId="4" borderId="33" xfId="0" applyFont="1" applyFill="1" applyBorder="1" applyAlignment="1">
      <alignment horizontal="center"/>
    </xf>
    <xf numFmtId="49" fontId="7" fillId="4" borderId="27" xfId="2" quotePrefix="1" applyNumberFormat="1" applyFont="1" applyFill="1" applyBorder="1" applyAlignment="1">
      <alignment horizontal="left" vertical="center" wrapText="1"/>
    </xf>
    <xf numFmtId="49" fontId="7" fillId="4" borderId="0" xfId="2" quotePrefix="1" applyNumberFormat="1" applyFont="1" applyFill="1" applyAlignment="1">
      <alignment horizontal="left" vertical="center" wrapText="1"/>
    </xf>
    <xf numFmtId="49" fontId="7" fillId="4" borderId="33" xfId="2" quotePrefix="1" applyNumberFormat="1" applyFont="1" applyFill="1" applyBorder="1" applyAlignment="1">
      <alignment horizontal="left" vertical="center" wrapText="1"/>
    </xf>
    <xf numFmtId="4" fontId="7" fillId="4" borderId="24" xfId="3" applyNumberFormat="1" applyFont="1" applyFill="1" applyBorder="1" applyAlignment="1">
      <alignment horizontal="center"/>
    </xf>
    <xf numFmtId="4" fontId="7" fillId="4" borderId="26" xfId="3" applyNumberFormat="1" applyFont="1" applyFill="1" applyBorder="1" applyAlignment="1">
      <alignment horizontal="center"/>
    </xf>
    <xf numFmtId="4" fontId="7" fillId="6" borderId="24" xfId="3" applyNumberFormat="1" applyFont="1" applyFill="1" applyBorder="1" applyAlignment="1" applyProtection="1">
      <alignment horizontal="center"/>
      <protection locked="0"/>
    </xf>
    <xf numFmtId="4" fontId="7" fillId="6" borderId="26" xfId="3" applyNumberFormat="1" applyFont="1" applyFill="1" applyBorder="1" applyAlignment="1" applyProtection="1">
      <alignment horizontal="center"/>
      <protection locked="0"/>
    </xf>
    <xf numFmtId="0" fontId="7" fillId="4" borderId="27" xfId="3" applyFont="1" applyFill="1" applyBorder="1" applyAlignment="1">
      <alignment horizontal="left" wrapText="1"/>
    </xf>
    <xf numFmtId="0" fontId="7" fillId="4" borderId="0" xfId="3" applyFont="1" applyFill="1" applyAlignment="1">
      <alignment horizontal="left" wrapText="1"/>
    </xf>
    <xf numFmtId="0" fontId="7" fillId="4" borderId="33" xfId="3" applyFont="1" applyFill="1" applyBorder="1" applyAlignment="1">
      <alignment horizontal="left" wrapText="1"/>
    </xf>
    <xf numFmtId="0" fontId="26" fillId="0" borderId="19" xfId="4" applyFont="1" applyBorder="1" applyAlignment="1">
      <alignment horizontal="center" vertical="center" wrapText="1"/>
    </xf>
    <xf numFmtId="0" fontId="26" fillId="0" borderId="9" xfId="4" applyFont="1" applyBorder="1" applyAlignment="1">
      <alignment horizontal="center" vertical="center" wrapText="1"/>
    </xf>
    <xf numFmtId="0" fontId="27" fillId="0" borderId="5" xfId="4" applyFont="1" applyBorder="1" applyAlignment="1">
      <alignment horizontal="center" vertical="center"/>
    </xf>
    <xf numFmtId="0" fontId="27" fillId="0" borderId="6" xfId="4" applyFont="1" applyBorder="1" applyAlignment="1">
      <alignment horizontal="center" vertical="center"/>
    </xf>
    <xf numFmtId="0" fontId="27" fillId="0" borderId="7" xfId="4" applyFont="1" applyBorder="1" applyAlignment="1">
      <alignment horizontal="center" vertical="center"/>
    </xf>
    <xf numFmtId="0" fontId="5" fillId="0" borderId="1" xfId="4" applyFont="1" applyBorder="1" applyAlignment="1">
      <alignment horizontal="left" vertical="top" wrapText="1"/>
    </xf>
    <xf numFmtId="0" fontId="26" fillId="9" borderId="1" xfId="4" applyFont="1" applyFill="1" applyBorder="1" applyAlignment="1" applyProtection="1">
      <alignment horizontal="left" vertical="center"/>
      <protection locked="0"/>
    </xf>
    <xf numFmtId="0" fontId="27" fillId="0" borderId="1" xfId="4" applyFont="1" applyBorder="1" applyAlignment="1">
      <alignment horizontal="center" vertical="center" wrapText="1"/>
    </xf>
    <xf numFmtId="0" fontId="15" fillId="0" borderId="48" xfId="4" applyFont="1" applyBorder="1" applyAlignment="1">
      <alignment horizontal="center" vertical="center" wrapText="1"/>
    </xf>
    <xf numFmtId="0" fontId="15" fillId="0" borderId="3" xfId="4" applyFont="1" applyBorder="1" applyAlignment="1">
      <alignment horizontal="center" vertical="center" wrapText="1"/>
    </xf>
    <xf numFmtId="0" fontId="3" fillId="0" borderId="1" xfId="4" applyFont="1" applyBorder="1" applyAlignment="1">
      <alignment horizontal="left"/>
    </xf>
    <xf numFmtId="0" fontId="3" fillId="0" borderId="48" xfId="4" applyFont="1" applyBorder="1" applyAlignment="1">
      <alignment horizontal="left"/>
    </xf>
    <xf numFmtId="0" fontId="3" fillId="0" borderId="2" xfId="4" applyFont="1" applyBorder="1" applyAlignment="1">
      <alignment horizontal="left"/>
    </xf>
    <xf numFmtId="0" fontId="3" fillId="0" borderId="3" xfId="4" applyFont="1" applyBorder="1" applyAlignment="1">
      <alignment horizontal="left"/>
    </xf>
    <xf numFmtId="0" fontId="2" fillId="0" borderId="48" xfId="4" applyFont="1" applyBorder="1" applyAlignment="1">
      <alignment horizontal="left"/>
    </xf>
    <xf numFmtId="0" fontId="2" fillId="0" borderId="2" xfId="4" applyFont="1" applyBorder="1" applyAlignment="1">
      <alignment horizontal="left"/>
    </xf>
    <xf numFmtId="0" fontId="2" fillId="0" borderId="3" xfId="4" applyFont="1" applyBorder="1" applyAlignment="1">
      <alignment horizontal="left"/>
    </xf>
    <xf numFmtId="1" fontId="11" fillId="0" borderId="9" xfId="0" applyNumberFormat="1" applyFont="1" applyFill="1" applyBorder="1" applyAlignment="1">
      <alignment horizontal="center" vertical="center"/>
    </xf>
    <xf numFmtId="1" fontId="11" fillId="0" borderId="1" xfId="0" applyNumberFormat="1" applyFont="1" applyFill="1" applyBorder="1" applyAlignment="1">
      <alignment horizontal="center"/>
    </xf>
  </cellXfs>
  <cellStyles count="7">
    <cellStyle name="Prozent 2" xfId="5" xr:uid="{A2963180-F2F5-4303-B8B2-225F69988D67}"/>
    <cellStyle name="Standard" xfId="0" builtinId="0"/>
    <cellStyle name="Standard 2" xfId="1" xr:uid="{ECE13B4C-79F8-428B-ABD4-B4505906AC54}"/>
    <cellStyle name="Standard 2 2" xfId="2" xr:uid="{3328C8EE-DA0C-4CB2-AE46-9E923761F6B0}"/>
    <cellStyle name="Standard 3" xfId="3" xr:uid="{68D0E569-E6AA-429D-BCA0-B5B52AFCD35A}"/>
    <cellStyle name="Standard 4" xfId="4" xr:uid="{24774CAB-61C6-4D26-B351-ADD681E38ECA}"/>
    <cellStyle name="Währung 2" xfId="6" xr:uid="{81C2444F-A2C5-41E1-AA6B-5FCD203391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29</xdr:row>
          <xdr:rowOff>60960</xdr:rowOff>
        </xdr:from>
        <xdr:to>
          <xdr:col>4</xdr:col>
          <xdr:colOff>594360</xdr:colOff>
          <xdr:row>32</xdr:row>
          <xdr:rowOff>289560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31</xdr:row>
          <xdr:rowOff>144780</xdr:rowOff>
        </xdr:from>
        <xdr:to>
          <xdr:col>4</xdr:col>
          <xdr:colOff>594360</xdr:colOff>
          <xdr:row>33</xdr:row>
          <xdr:rowOff>137160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3EAF-855A-40EB-AAEA-D31D4CEB5648}">
  <dimension ref="A1:L20"/>
  <sheetViews>
    <sheetView tabSelected="1" zoomScale="90" zoomScaleNormal="90" workbookViewId="0">
      <selection activeCell="I6" sqref="I6"/>
    </sheetView>
  </sheetViews>
  <sheetFormatPr baseColWidth="10" defaultColWidth="11.44140625" defaultRowHeight="13.2" x14ac:dyDescent="0.25"/>
  <cols>
    <col min="1" max="1" width="52.109375" customWidth="1"/>
    <col min="2" max="2" width="19" customWidth="1"/>
    <col min="3" max="3" width="23.33203125" customWidth="1"/>
    <col min="12" max="12" width="16.6640625" customWidth="1"/>
  </cols>
  <sheetData>
    <row r="1" spans="1:12" ht="13.8" thickBot="1" x14ac:dyDescent="0.3">
      <c r="A1" s="32" t="s">
        <v>0</v>
      </c>
      <c r="B1" s="28" t="s">
        <v>54</v>
      </c>
      <c r="F1" s="150" t="s">
        <v>3</v>
      </c>
      <c r="G1" s="151"/>
      <c r="H1" s="151"/>
      <c r="I1" s="151"/>
      <c r="J1" s="152"/>
    </row>
    <row r="2" spans="1:12" ht="13.8" thickBot="1" x14ac:dyDescent="0.3">
      <c r="A2" s="32" t="s">
        <v>1</v>
      </c>
      <c r="B2" s="28" t="s">
        <v>55</v>
      </c>
      <c r="F2" s="153"/>
      <c r="G2" s="154"/>
      <c r="H2" s="154"/>
      <c r="I2" s="154"/>
      <c r="J2" s="155"/>
    </row>
    <row r="3" spans="1:12" x14ac:dyDescent="0.25">
      <c r="A3" s="32" t="s">
        <v>81</v>
      </c>
      <c r="B3" s="32" t="s">
        <v>82</v>
      </c>
      <c r="F3" s="145"/>
      <c r="G3" s="145"/>
      <c r="H3" s="145"/>
      <c r="I3" s="145"/>
      <c r="J3" s="145"/>
    </row>
    <row r="4" spans="1:12" x14ac:dyDescent="0.25">
      <c r="A4" s="32" t="s">
        <v>50</v>
      </c>
      <c r="B4" s="28" t="s">
        <v>80</v>
      </c>
      <c r="F4" s="145"/>
      <c r="G4" s="145"/>
      <c r="H4" s="145"/>
      <c r="I4" s="145"/>
      <c r="J4" s="145"/>
    </row>
    <row r="5" spans="1:12" ht="7.2" customHeight="1" x14ac:dyDescent="0.25"/>
    <row r="6" spans="1:12" ht="15.6" x14ac:dyDescent="0.25">
      <c r="A6" s="146" t="s">
        <v>27</v>
      </c>
      <c r="B6" s="146"/>
      <c r="C6" s="146"/>
    </row>
    <row r="7" spans="1:12" ht="6" customHeight="1" thickBot="1" x14ac:dyDescent="0.3"/>
    <row r="8" spans="1:12" ht="246.6" customHeight="1" thickBot="1" x14ac:dyDescent="0.3">
      <c r="A8" s="156" t="s">
        <v>85</v>
      </c>
      <c r="B8" s="157"/>
      <c r="C8" s="157"/>
      <c r="D8" s="157"/>
      <c r="E8" s="157"/>
      <c r="F8" s="157"/>
      <c r="G8" s="157"/>
      <c r="H8" s="157"/>
      <c r="I8" s="157"/>
      <c r="J8" s="157"/>
      <c r="K8" s="157"/>
      <c r="L8" s="158"/>
    </row>
    <row r="9" spans="1:12" ht="14.4" customHeight="1" thickBot="1" x14ac:dyDescent="0.3"/>
    <row r="10" spans="1:12" ht="28.95" customHeight="1" x14ac:dyDescent="0.25">
      <c r="A10" s="159" t="s">
        <v>78</v>
      </c>
      <c r="B10" s="160"/>
      <c r="C10" s="160"/>
      <c r="D10" s="160"/>
      <c r="E10" s="160"/>
      <c r="F10" s="160"/>
      <c r="G10" s="160"/>
      <c r="H10" s="160"/>
      <c r="I10" s="160"/>
      <c r="J10" s="160"/>
      <c r="K10" s="160"/>
      <c r="L10" s="161"/>
    </row>
    <row r="11" spans="1:12" ht="23.4" customHeight="1" thickBot="1" x14ac:dyDescent="0.3">
      <c r="A11" s="162">
        <f>'A1b Preisblatt - Preisangaben'!I27</f>
        <v>0</v>
      </c>
      <c r="B11" s="163"/>
      <c r="C11" s="163"/>
      <c r="D11" s="163"/>
      <c r="E11" s="163"/>
      <c r="F11" s="163"/>
      <c r="G11" s="163"/>
      <c r="H11" s="163"/>
      <c r="I11" s="163"/>
      <c r="J11" s="163"/>
      <c r="K11" s="163"/>
      <c r="L11" s="164"/>
    </row>
    <row r="13" spans="1:12" ht="19.95" customHeight="1" x14ac:dyDescent="0.25">
      <c r="A13" s="147"/>
    </row>
    <row r="18" spans="10:10" x14ac:dyDescent="0.25">
      <c r="J18" s="148"/>
    </row>
    <row r="19" spans="10:10" x14ac:dyDescent="0.25">
      <c r="J19" s="148"/>
    </row>
    <row r="20" spans="10:10" x14ac:dyDescent="0.25">
      <c r="J20" s="148"/>
    </row>
  </sheetData>
  <sheetProtection algorithmName="SHA-512" hashValue="bm7lP5+s/Pca/UUjUaET3YKaVnqY1yBWFFqha3h1f9Gj58BVvpCzDhG7x0n3W9TUoaFQ6HW7bGC6uuPpVuUW5A==" saltValue="FDpd6l2GdZuTvDfpA8PT7w==" spinCount="100000" sheet="1" objects="1" scenarios="1"/>
  <mergeCells count="5">
    <mergeCell ref="F1:J1"/>
    <mergeCell ref="F2:J2"/>
    <mergeCell ref="A8:L8"/>
    <mergeCell ref="A10:L10"/>
    <mergeCell ref="A11:L1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BFE0-6E87-47B0-8F54-135C81132490}">
  <dimension ref="A1:I31"/>
  <sheetViews>
    <sheetView workbookViewId="0">
      <selection activeCell="C30" sqref="C30"/>
    </sheetView>
  </sheetViews>
  <sheetFormatPr baseColWidth="10" defaultRowHeight="13.2" x14ac:dyDescent="0.25"/>
  <cols>
    <col min="1" max="1" width="17.44140625" bestFit="1" customWidth="1"/>
    <col min="2" max="2" width="27.109375" customWidth="1"/>
    <col min="3" max="3" width="34.44140625" customWidth="1"/>
    <col min="4" max="4" width="10.33203125" style="90" customWidth="1"/>
    <col min="5" max="5" width="10.44140625" customWidth="1"/>
    <col min="6" max="6" width="13.6640625" customWidth="1"/>
    <col min="7" max="7" width="16" customWidth="1"/>
    <col min="8" max="8" width="17.6640625" customWidth="1"/>
    <col min="9" max="9" width="17.33203125" customWidth="1"/>
  </cols>
  <sheetData>
    <row r="1" spans="1:9" x14ac:dyDescent="0.25">
      <c r="A1" s="32" t="s">
        <v>0</v>
      </c>
      <c r="B1" s="28" t="s">
        <v>54</v>
      </c>
      <c r="D1" s="90" t="s">
        <v>91</v>
      </c>
    </row>
    <row r="2" spans="1:9" x14ac:dyDescent="0.25">
      <c r="A2" s="32" t="s">
        <v>1</v>
      </c>
      <c r="B2" s="28" t="s">
        <v>55</v>
      </c>
      <c r="C2" s="28"/>
      <c r="D2" s="91"/>
    </row>
    <row r="3" spans="1:9" x14ac:dyDescent="0.25">
      <c r="A3" s="32" t="s">
        <v>81</v>
      </c>
      <c r="B3" s="32" t="s">
        <v>82</v>
      </c>
      <c r="C3" s="28"/>
      <c r="D3" s="91"/>
    </row>
    <row r="4" spans="1:9" x14ac:dyDescent="0.25">
      <c r="A4" s="32" t="s">
        <v>50</v>
      </c>
      <c r="B4" s="28" t="s">
        <v>83</v>
      </c>
      <c r="C4" s="28"/>
      <c r="D4" s="91"/>
    </row>
    <row r="5" spans="1:9" x14ac:dyDescent="0.25">
      <c r="A5" s="171" t="s">
        <v>46</v>
      </c>
      <c r="B5" s="28" t="s">
        <v>56</v>
      </c>
      <c r="C5" s="28" t="s">
        <v>49</v>
      </c>
      <c r="D5" s="91"/>
    </row>
    <row r="6" spans="1:9" x14ac:dyDescent="0.25">
      <c r="A6" s="171"/>
      <c r="B6" s="28" t="s">
        <v>47</v>
      </c>
      <c r="C6" s="28" t="s">
        <v>49</v>
      </c>
    </row>
    <row r="7" spans="1:9" ht="13.8" thickBot="1" x14ac:dyDescent="0.3">
      <c r="A7" s="92"/>
      <c r="B7" s="28"/>
    </row>
    <row r="8" spans="1:9" ht="17.399999999999999" x14ac:dyDescent="0.25">
      <c r="A8" s="172" t="s">
        <v>51</v>
      </c>
      <c r="B8" s="173"/>
      <c r="C8" s="173"/>
      <c r="D8" s="173"/>
      <c r="E8" s="173"/>
      <c r="F8" s="173"/>
      <c r="G8" s="173"/>
      <c r="H8" s="173"/>
      <c r="I8" s="174"/>
    </row>
    <row r="9" spans="1:9" ht="7.2" customHeight="1" x14ac:dyDescent="0.25">
      <c r="A9" s="175"/>
      <c r="B9" s="176"/>
      <c r="C9" s="176"/>
      <c r="D9" s="176"/>
      <c r="E9" s="176"/>
      <c r="F9" s="176"/>
      <c r="G9" s="176"/>
      <c r="H9" s="176"/>
      <c r="I9" s="177"/>
    </row>
    <row r="10" spans="1:9" x14ac:dyDescent="0.25">
      <c r="A10" s="178" t="s">
        <v>5</v>
      </c>
      <c r="B10" s="179"/>
      <c r="C10" s="179"/>
      <c r="D10" s="179"/>
      <c r="E10" s="179"/>
      <c r="F10" s="179"/>
      <c r="G10" s="179"/>
      <c r="H10" s="179"/>
      <c r="I10" s="180"/>
    </row>
    <row r="11" spans="1:9" ht="6.6" customHeight="1" thickBot="1" x14ac:dyDescent="0.3">
      <c r="A11" s="181"/>
      <c r="B11" s="182"/>
      <c r="C11" s="182"/>
      <c r="D11" s="182"/>
      <c r="E11" s="182"/>
      <c r="F11" s="182"/>
      <c r="G11" s="182"/>
      <c r="H11" s="182"/>
      <c r="I11" s="183"/>
    </row>
    <row r="12" spans="1:9" s="32" customFormat="1" ht="50.4" customHeight="1" thickBot="1" x14ac:dyDescent="0.3">
      <c r="A12" s="94" t="s">
        <v>6</v>
      </c>
      <c r="B12" s="95" t="s">
        <v>7</v>
      </c>
      <c r="C12" s="95" t="s">
        <v>8</v>
      </c>
      <c r="D12" s="95" t="s">
        <v>21</v>
      </c>
      <c r="E12" s="95" t="s">
        <v>9</v>
      </c>
      <c r="F12" s="95" t="s">
        <v>10</v>
      </c>
      <c r="G12" s="95" t="s">
        <v>45</v>
      </c>
      <c r="H12" s="95" t="s">
        <v>11</v>
      </c>
      <c r="I12" s="96" t="s">
        <v>44</v>
      </c>
    </row>
    <row r="13" spans="1:9" ht="5.4" customHeight="1" thickBot="1" x14ac:dyDescent="0.3">
      <c r="A13" s="97"/>
      <c r="B13" s="98"/>
      <c r="C13" s="98"/>
      <c r="D13" s="99"/>
      <c r="E13" s="100"/>
      <c r="F13" s="101"/>
      <c r="G13" s="100"/>
      <c r="H13" s="98"/>
      <c r="I13" s="102"/>
    </row>
    <row r="14" spans="1:9" x14ac:dyDescent="0.25">
      <c r="A14" s="184" t="s">
        <v>77</v>
      </c>
      <c r="B14" s="185"/>
      <c r="C14" s="185"/>
      <c r="D14" s="185"/>
      <c r="E14" s="185"/>
      <c r="F14" s="185"/>
      <c r="G14" s="185"/>
      <c r="H14" s="185"/>
      <c r="I14" s="186"/>
    </row>
    <row r="15" spans="1:9" s="109" customFormat="1" ht="36.6" customHeight="1" x14ac:dyDescent="0.25">
      <c r="A15" s="103" t="s">
        <v>12</v>
      </c>
      <c r="B15" s="104" t="s">
        <v>48</v>
      </c>
      <c r="C15" s="105" t="s">
        <v>13</v>
      </c>
      <c r="D15" s="106">
        <v>1</v>
      </c>
      <c r="E15" s="107">
        <v>10</v>
      </c>
      <c r="F15" s="235">
        <v>253</v>
      </c>
      <c r="G15" s="107">
        <f>F15*E15</f>
        <v>2530</v>
      </c>
      <c r="H15" s="1"/>
      <c r="I15" s="108">
        <f>G15*H15</f>
        <v>0</v>
      </c>
    </row>
    <row r="16" spans="1:9" x14ac:dyDescent="0.25">
      <c r="A16" s="110" t="s">
        <v>14</v>
      </c>
      <c r="B16" s="111" t="s">
        <v>4</v>
      </c>
      <c r="C16" s="187" t="s">
        <v>26</v>
      </c>
      <c r="D16" s="112"/>
      <c r="E16" s="113"/>
      <c r="F16" s="114"/>
      <c r="G16" s="115"/>
      <c r="H16" s="115"/>
      <c r="I16" s="116"/>
    </row>
    <row r="17" spans="1:9" x14ac:dyDescent="0.25">
      <c r="A17" s="117" t="s">
        <v>15</v>
      </c>
      <c r="B17" s="118" t="s">
        <v>23</v>
      </c>
      <c r="C17" s="188"/>
      <c r="D17" s="119">
        <v>3</v>
      </c>
      <c r="E17" s="120">
        <v>14</v>
      </c>
      <c r="F17" s="236">
        <v>253</v>
      </c>
      <c r="G17" s="120">
        <f t="shared" ref="G17:G23" si="0">E17*F17*D17</f>
        <v>10626</v>
      </c>
      <c r="H17" s="122">
        <f>'A1c - SVS HH'!H28</f>
        <v>0</v>
      </c>
      <c r="I17" s="123">
        <f>G17*H17</f>
        <v>0</v>
      </c>
    </row>
    <row r="18" spans="1:9" x14ac:dyDescent="0.25">
      <c r="A18" s="117" t="s">
        <v>22</v>
      </c>
      <c r="B18" s="118" t="s">
        <v>24</v>
      </c>
      <c r="C18" s="188"/>
      <c r="D18" s="119">
        <v>3</v>
      </c>
      <c r="E18" s="120">
        <v>14</v>
      </c>
      <c r="F18" s="121">
        <v>50</v>
      </c>
      <c r="G18" s="120">
        <f t="shared" si="0"/>
        <v>2100</v>
      </c>
      <c r="H18" s="122">
        <f>H17</f>
        <v>0</v>
      </c>
      <c r="I18" s="123">
        <f t="shared" ref="I18:I23" si="1">G18*H18</f>
        <v>0</v>
      </c>
    </row>
    <row r="19" spans="1:9" x14ac:dyDescent="0.25">
      <c r="A19" s="117" t="s">
        <v>17</v>
      </c>
      <c r="B19" s="118" t="s">
        <v>16</v>
      </c>
      <c r="C19" s="188"/>
      <c r="D19" s="119">
        <v>3</v>
      </c>
      <c r="E19" s="120">
        <v>10</v>
      </c>
      <c r="F19" s="236">
        <v>303</v>
      </c>
      <c r="G19" s="120">
        <f t="shared" si="0"/>
        <v>9090</v>
      </c>
      <c r="H19" s="122">
        <f>H18*1.15</f>
        <v>0</v>
      </c>
      <c r="I19" s="123">
        <f t="shared" si="1"/>
        <v>0</v>
      </c>
    </row>
    <row r="20" spans="1:9" x14ac:dyDescent="0.25">
      <c r="A20" s="190" t="s">
        <v>19</v>
      </c>
      <c r="B20" s="118" t="s">
        <v>18</v>
      </c>
      <c r="C20" s="188"/>
      <c r="D20" s="119">
        <v>3</v>
      </c>
      <c r="E20" s="120">
        <v>14</v>
      </c>
      <c r="F20" s="121">
        <v>50</v>
      </c>
      <c r="G20" s="120">
        <f t="shared" si="0"/>
        <v>2100</v>
      </c>
      <c r="H20" s="122">
        <f>H17*1.5</f>
        <v>0</v>
      </c>
      <c r="I20" s="123">
        <f t="shared" si="1"/>
        <v>0</v>
      </c>
    </row>
    <row r="21" spans="1:9" x14ac:dyDescent="0.25">
      <c r="A21" s="191"/>
      <c r="B21" s="118" t="s">
        <v>52</v>
      </c>
      <c r="C21" s="188"/>
      <c r="D21" s="119">
        <v>3</v>
      </c>
      <c r="E21" s="120">
        <v>10</v>
      </c>
      <c r="F21" s="121">
        <v>50</v>
      </c>
      <c r="G21" s="120">
        <f t="shared" si="0"/>
        <v>1500</v>
      </c>
      <c r="H21" s="122">
        <f>H17*1.65</f>
        <v>0</v>
      </c>
      <c r="I21" s="123">
        <f t="shared" si="1"/>
        <v>0</v>
      </c>
    </row>
    <row r="22" spans="1:9" x14ac:dyDescent="0.25">
      <c r="A22" s="190" t="s">
        <v>25</v>
      </c>
      <c r="B22" s="118" t="s">
        <v>20</v>
      </c>
      <c r="C22" s="188"/>
      <c r="D22" s="119">
        <v>3</v>
      </c>
      <c r="E22" s="120">
        <v>14</v>
      </c>
      <c r="F22" s="121">
        <v>12</v>
      </c>
      <c r="G22" s="120">
        <f t="shared" si="0"/>
        <v>504</v>
      </c>
      <c r="H22" s="122">
        <f>H17*2</f>
        <v>0</v>
      </c>
      <c r="I22" s="123">
        <f t="shared" si="1"/>
        <v>0</v>
      </c>
    </row>
    <row r="23" spans="1:9" ht="13.8" thickBot="1" x14ac:dyDescent="0.3">
      <c r="A23" s="192"/>
      <c r="B23" s="124" t="s">
        <v>53</v>
      </c>
      <c r="C23" s="189"/>
      <c r="D23" s="125">
        <v>3</v>
      </c>
      <c r="E23" s="126">
        <v>10</v>
      </c>
      <c r="F23" s="127">
        <v>12</v>
      </c>
      <c r="G23" s="126">
        <f t="shared" si="0"/>
        <v>360</v>
      </c>
      <c r="H23" s="128">
        <f>H17*2.15</f>
        <v>0</v>
      </c>
      <c r="I23" s="129">
        <f t="shared" si="1"/>
        <v>0</v>
      </c>
    </row>
    <row r="24" spans="1:9" ht="13.8" thickBot="1" x14ac:dyDescent="0.3">
      <c r="A24" s="130"/>
      <c r="B24" s="98"/>
      <c r="C24" s="98"/>
      <c r="D24" s="99"/>
      <c r="E24" s="131"/>
      <c r="F24" s="132"/>
      <c r="G24" s="100"/>
      <c r="H24" s="100"/>
      <c r="I24" s="102"/>
    </row>
    <row r="25" spans="1:9" s="137" customFormat="1" ht="25.2" customHeight="1" x14ac:dyDescent="0.25">
      <c r="A25" s="133"/>
      <c r="B25" s="134"/>
      <c r="C25" s="134"/>
      <c r="D25" s="135"/>
      <c r="E25" s="167" t="s">
        <v>42</v>
      </c>
      <c r="F25" s="168"/>
      <c r="G25" s="168"/>
      <c r="H25" s="168"/>
      <c r="I25" s="136">
        <f>I15+I17+I18+I19+I20+I22+I21+I23</f>
        <v>0</v>
      </c>
    </row>
    <row r="26" spans="1:9" s="140" customFormat="1" ht="25.2" customHeight="1" thickBot="1" x14ac:dyDescent="0.3">
      <c r="A26" s="93"/>
      <c r="B26" s="138"/>
      <c r="C26" s="138"/>
      <c r="D26" s="135"/>
      <c r="E26" s="165" t="s">
        <v>43</v>
      </c>
      <c r="F26" s="166"/>
      <c r="G26" s="166"/>
      <c r="H26" s="166"/>
      <c r="I26" s="139">
        <f>I25/12*58</f>
        <v>0</v>
      </c>
    </row>
    <row r="27" spans="1:9" s="140" customFormat="1" ht="25.2" customHeight="1" thickTop="1" thickBot="1" x14ac:dyDescent="0.3">
      <c r="A27" s="141"/>
      <c r="B27" s="142"/>
      <c r="C27" s="142"/>
      <c r="D27" s="143"/>
      <c r="E27" s="169" t="s">
        <v>28</v>
      </c>
      <c r="F27" s="170"/>
      <c r="G27" s="170"/>
      <c r="H27" s="170"/>
      <c r="I27" s="144">
        <f>I26*1.19</f>
        <v>0</v>
      </c>
    </row>
    <row r="31" spans="1:9" x14ac:dyDescent="0.25">
      <c r="F31" s="149"/>
    </row>
  </sheetData>
  <sheetProtection algorithmName="SHA-512" hashValue="MLOUxrCcQ9MOr/iOR0rogapfJuhBuXAaROGbE0vfHdV0WmIvkjiegP3FhG9XfaorvcVNyyNtULFso+bv8xTbCQ==" saltValue="Zh+LYudNHE7kLzfwabEBZg==" spinCount="100000" sheet="1" objects="1" scenarios="1"/>
  <mergeCells count="12">
    <mergeCell ref="E26:H26"/>
    <mergeCell ref="E25:H25"/>
    <mergeCell ref="E27:H27"/>
    <mergeCell ref="A5:A6"/>
    <mergeCell ref="A8:I8"/>
    <mergeCell ref="A9:I9"/>
    <mergeCell ref="A10:I10"/>
    <mergeCell ref="A11:I11"/>
    <mergeCell ref="A14:I14"/>
    <mergeCell ref="C16:C23"/>
    <mergeCell ref="A20:A21"/>
    <mergeCell ref="A22:A23"/>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5E9AF-23BC-48DD-BD50-705ACAB38EED}">
  <sheetPr>
    <pageSetUpPr fitToPage="1"/>
  </sheetPr>
  <dimension ref="B1:J33"/>
  <sheetViews>
    <sheetView workbookViewId="0">
      <selection activeCell="J39" sqref="J39"/>
    </sheetView>
  </sheetViews>
  <sheetFormatPr baseColWidth="10" defaultColWidth="11.5546875" defaultRowHeight="13.2" x14ac:dyDescent="0.25"/>
  <cols>
    <col min="1" max="1" width="4.88671875" customWidth="1"/>
    <col min="2" max="2" width="21.33203125" customWidth="1"/>
    <col min="3" max="3" width="15.5546875" customWidth="1"/>
    <col min="4" max="4" width="18.33203125" customWidth="1"/>
    <col min="5" max="5" width="19.5546875" customWidth="1"/>
    <col min="7" max="7" width="7" customWidth="1"/>
    <col min="9" max="9" width="19.33203125" customWidth="1"/>
    <col min="10" max="10" width="20.88671875" customWidth="1"/>
  </cols>
  <sheetData>
    <row r="1" spans="2:10" x14ac:dyDescent="0.25">
      <c r="B1" s="24"/>
      <c r="C1" s="25"/>
      <c r="D1" s="25"/>
      <c r="E1" s="25"/>
      <c r="F1" s="25"/>
      <c r="G1" s="25"/>
      <c r="H1" s="25"/>
      <c r="I1" s="25"/>
      <c r="J1" s="26"/>
    </row>
    <row r="2" spans="2:10" x14ac:dyDescent="0.25">
      <c r="B2" s="27" t="s">
        <v>0</v>
      </c>
      <c r="C2" s="28" t="s">
        <v>54</v>
      </c>
      <c r="D2" s="29"/>
      <c r="E2" s="29"/>
      <c r="F2" s="29"/>
      <c r="G2" s="29"/>
      <c r="H2" s="30"/>
      <c r="I2" s="29"/>
      <c r="J2" s="31"/>
    </row>
    <row r="3" spans="2:10" x14ac:dyDescent="0.25">
      <c r="B3" s="27" t="s">
        <v>1</v>
      </c>
      <c r="C3" s="28" t="s">
        <v>55</v>
      </c>
      <c r="D3" s="29"/>
      <c r="E3" s="29"/>
      <c r="F3" s="29"/>
      <c r="G3" s="29"/>
      <c r="H3" s="29"/>
      <c r="I3" s="29"/>
      <c r="J3" s="31"/>
    </row>
    <row r="4" spans="2:10" x14ac:dyDescent="0.25">
      <c r="B4" s="27" t="s">
        <v>81</v>
      </c>
      <c r="C4" s="32" t="s">
        <v>82</v>
      </c>
      <c r="D4" s="29"/>
      <c r="E4" s="29"/>
      <c r="F4" s="29"/>
      <c r="G4" s="29"/>
      <c r="H4" s="29"/>
      <c r="I4" s="29"/>
      <c r="J4" s="31"/>
    </row>
    <row r="5" spans="2:10" x14ac:dyDescent="0.25">
      <c r="B5" s="27" t="s">
        <v>2</v>
      </c>
      <c r="C5" s="33" t="s">
        <v>84</v>
      </c>
      <c r="D5" s="29"/>
      <c r="E5" s="29"/>
      <c r="F5" s="29"/>
      <c r="G5" s="29"/>
      <c r="H5" s="29"/>
      <c r="I5" s="29"/>
      <c r="J5" s="31"/>
    </row>
    <row r="6" spans="2:10" x14ac:dyDescent="0.25">
      <c r="B6" s="34"/>
      <c r="C6" s="35"/>
      <c r="D6" s="35"/>
      <c r="E6" s="35"/>
      <c r="F6" s="29"/>
      <c r="G6" s="29"/>
      <c r="H6" s="29"/>
      <c r="I6" s="29"/>
      <c r="J6" s="31"/>
    </row>
    <row r="7" spans="2:10" ht="18" customHeight="1" x14ac:dyDescent="0.4">
      <c r="B7" s="205" t="s">
        <v>30</v>
      </c>
      <c r="C7" s="206"/>
      <c r="D7" s="206"/>
      <c r="E7" s="206"/>
      <c r="F7" s="206"/>
      <c r="G7" s="206"/>
      <c r="H7" s="206"/>
      <c r="I7" s="206"/>
      <c r="J7" s="207"/>
    </row>
    <row r="8" spans="2:10" x14ac:dyDescent="0.25">
      <c r="B8" s="36"/>
      <c r="C8" s="29"/>
      <c r="D8" s="29"/>
      <c r="E8" s="29"/>
      <c r="F8" s="29"/>
      <c r="G8" s="37"/>
      <c r="H8" s="37"/>
      <c r="I8" s="37"/>
      <c r="J8" s="38"/>
    </row>
    <row r="9" spans="2:10" ht="34.200000000000003" customHeight="1" thickBot="1" x14ac:dyDescent="0.3">
      <c r="B9" s="208" t="s">
        <v>31</v>
      </c>
      <c r="C9" s="209"/>
      <c r="D9" s="209"/>
      <c r="E9" s="209"/>
      <c r="F9" s="209"/>
      <c r="G9" s="209"/>
      <c r="H9" s="209"/>
      <c r="I9" s="209"/>
      <c r="J9" s="210"/>
    </row>
    <row r="10" spans="2:10" ht="13.8" thickBot="1" x14ac:dyDescent="0.3">
      <c r="B10" s="39"/>
      <c r="C10" s="40"/>
      <c r="D10" s="40"/>
      <c r="E10" s="40"/>
      <c r="F10" s="211" t="s">
        <v>32</v>
      </c>
      <c r="G10" s="212"/>
      <c r="H10" s="213"/>
      <c r="I10" s="214"/>
      <c r="J10" s="41"/>
    </row>
    <row r="11" spans="2:10" x14ac:dyDescent="0.25">
      <c r="B11" s="42"/>
      <c r="C11" s="43"/>
      <c r="D11" s="43"/>
      <c r="E11" s="43"/>
      <c r="F11" s="44"/>
      <c r="G11" s="45"/>
      <c r="H11" s="44"/>
      <c r="I11" s="46"/>
      <c r="J11" s="47"/>
    </row>
    <row r="12" spans="2:10" x14ac:dyDescent="0.25">
      <c r="B12" s="48"/>
      <c r="C12" s="49"/>
      <c r="D12" s="49"/>
      <c r="E12" s="49"/>
      <c r="F12" s="50"/>
      <c r="G12" s="49"/>
      <c r="H12" s="50"/>
      <c r="I12" s="49"/>
      <c r="J12" s="41"/>
    </row>
    <row r="13" spans="2:10" x14ac:dyDescent="0.25">
      <c r="B13" s="51" t="s">
        <v>33</v>
      </c>
      <c r="C13" s="40"/>
      <c r="D13" s="52"/>
      <c r="E13" s="40"/>
      <c r="F13" s="53">
        <v>100</v>
      </c>
      <c r="G13" s="52" t="s">
        <v>34</v>
      </c>
      <c r="H13" s="2"/>
      <c r="I13" s="54" t="s">
        <v>35</v>
      </c>
      <c r="J13" s="41"/>
    </row>
    <row r="14" spans="2:10" ht="8.4" customHeight="1" x14ac:dyDescent="0.25">
      <c r="B14" s="51"/>
      <c r="C14" s="40"/>
      <c r="D14" s="52"/>
      <c r="E14" s="40"/>
      <c r="F14" s="55"/>
      <c r="G14" s="52"/>
      <c r="H14" s="55"/>
      <c r="I14" s="52"/>
      <c r="J14" s="41"/>
    </row>
    <row r="15" spans="2:10" ht="26.4" customHeight="1" x14ac:dyDescent="0.25">
      <c r="B15" s="215" t="s">
        <v>36</v>
      </c>
      <c r="C15" s="216"/>
      <c r="D15" s="216"/>
      <c r="E15" s="216"/>
      <c r="F15" s="216"/>
      <c r="G15" s="216"/>
      <c r="H15" s="216"/>
      <c r="I15" s="216"/>
      <c r="J15" s="217"/>
    </row>
    <row r="16" spans="2:10" x14ac:dyDescent="0.25">
      <c r="B16" s="56"/>
      <c r="C16" s="43"/>
      <c r="D16" s="45"/>
      <c r="E16" s="43"/>
      <c r="F16" s="44"/>
      <c r="G16" s="45"/>
      <c r="H16" s="44"/>
      <c r="I16" s="45"/>
      <c r="J16" s="47"/>
    </row>
    <row r="17" spans="2:10" x14ac:dyDescent="0.25">
      <c r="B17" s="51"/>
      <c r="C17" s="40"/>
      <c r="D17" s="52"/>
      <c r="E17" s="40"/>
      <c r="F17" s="55"/>
      <c r="G17" s="52"/>
      <c r="H17" s="55"/>
      <c r="I17" s="52"/>
      <c r="J17" s="41"/>
    </row>
    <row r="18" spans="2:10" x14ac:dyDescent="0.25">
      <c r="B18" s="57" t="s">
        <v>37</v>
      </c>
      <c r="C18" s="58"/>
      <c r="D18" s="58"/>
      <c r="E18" s="58"/>
      <c r="F18" s="4"/>
      <c r="G18" s="58" t="s">
        <v>34</v>
      </c>
      <c r="H18" s="59">
        <f>H13*F18/100</f>
        <v>0</v>
      </c>
      <c r="I18" s="60" t="s">
        <v>35</v>
      </c>
      <c r="J18" s="61"/>
    </row>
    <row r="19" spans="2:10" ht="8.4" customHeight="1" x14ac:dyDescent="0.25">
      <c r="B19" s="57"/>
      <c r="C19" s="58"/>
      <c r="D19" s="58"/>
      <c r="E19" s="58"/>
      <c r="F19" s="62"/>
      <c r="G19" s="58"/>
      <c r="H19" s="63"/>
      <c r="I19" s="64"/>
      <c r="J19" s="61"/>
    </row>
    <row r="20" spans="2:10" ht="25.2" customHeight="1" x14ac:dyDescent="0.25">
      <c r="B20" s="202" t="s">
        <v>38</v>
      </c>
      <c r="C20" s="203"/>
      <c r="D20" s="203"/>
      <c r="E20" s="203"/>
      <c r="F20" s="203"/>
      <c r="G20" s="203"/>
      <c r="H20" s="203"/>
      <c r="I20" s="203"/>
      <c r="J20" s="204"/>
    </row>
    <row r="21" spans="2:10" x14ac:dyDescent="0.25">
      <c r="B21" s="56"/>
      <c r="C21" s="43"/>
      <c r="D21" s="45"/>
      <c r="E21" s="43"/>
      <c r="F21" s="44"/>
      <c r="G21" s="45"/>
      <c r="H21" s="44"/>
      <c r="I21" s="45"/>
      <c r="J21" s="47"/>
    </row>
    <row r="22" spans="2:10" x14ac:dyDescent="0.25">
      <c r="B22" s="51"/>
      <c r="C22" s="40"/>
      <c r="D22" s="52"/>
      <c r="E22" s="40"/>
      <c r="F22" s="55"/>
      <c r="G22" s="52"/>
      <c r="H22" s="55"/>
      <c r="I22" s="52"/>
      <c r="J22" s="41"/>
    </row>
    <row r="23" spans="2:10" x14ac:dyDescent="0.25">
      <c r="B23" s="65" t="s">
        <v>39</v>
      </c>
      <c r="C23" s="40"/>
      <c r="D23" s="40"/>
      <c r="E23" s="40"/>
      <c r="F23" s="4"/>
      <c r="G23" s="40" t="s">
        <v>34</v>
      </c>
      <c r="H23" s="53">
        <f>H13*F23/100</f>
        <v>0</v>
      </c>
      <c r="I23" s="66" t="s">
        <v>35</v>
      </c>
      <c r="J23" s="41"/>
    </row>
    <row r="24" spans="2:10" ht="8.4" customHeight="1" x14ac:dyDescent="0.25">
      <c r="B24" s="65"/>
      <c r="C24" s="40"/>
      <c r="D24" s="40"/>
      <c r="E24" s="40"/>
      <c r="F24" s="67"/>
      <c r="G24" s="40"/>
      <c r="H24" s="55"/>
      <c r="I24" s="52"/>
      <c r="J24" s="41"/>
    </row>
    <row r="25" spans="2:10" ht="13.2" customHeight="1" x14ac:dyDescent="0.25">
      <c r="B25" s="68" t="s">
        <v>40</v>
      </c>
      <c r="C25" s="69"/>
      <c r="D25" s="69"/>
      <c r="E25" s="40"/>
      <c r="F25" s="70"/>
      <c r="G25" s="40"/>
      <c r="H25" s="55"/>
      <c r="I25" s="52"/>
      <c r="J25" s="41"/>
    </row>
    <row r="26" spans="2:10" ht="13.8" thickBot="1" x14ac:dyDescent="0.3">
      <c r="B26" s="71"/>
      <c r="C26" s="72"/>
      <c r="D26" s="72"/>
      <c r="E26" s="43"/>
      <c r="F26" s="73"/>
      <c r="G26" s="43"/>
      <c r="H26" s="44"/>
      <c r="I26" s="45"/>
      <c r="J26" s="47"/>
    </row>
    <row r="27" spans="2:10" ht="13.8" thickBot="1" x14ac:dyDescent="0.3">
      <c r="B27" s="74"/>
      <c r="C27" s="75"/>
      <c r="D27" s="75"/>
      <c r="E27" s="75"/>
      <c r="F27" s="76"/>
      <c r="G27" s="75"/>
      <c r="H27" s="76"/>
      <c r="I27" s="75"/>
      <c r="J27" s="77"/>
    </row>
    <row r="28" spans="2:10" ht="13.8" thickBot="1" x14ac:dyDescent="0.3">
      <c r="B28" s="78" t="s">
        <v>41</v>
      </c>
      <c r="C28" s="79"/>
      <c r="D28" s="79"/>
      <c r="E28" s="40"/>
      <c r="F28" s="80">
        <f>(F13+F18+F23)</f>
        <v>100</v>
      </c>
      <c r="G28" s="40" t="s">
        <v>34</v>
      </c>
      <c r="H28" s="81">
        <f>H13+H18+H23</f>
        <v>0</v>
      </c>
      <c r="I28" s="82" t="s">
        <v>35</v>
      </c>
      <c r="J28" s="41"/>
    </row>
    <row r="29" spans="2:10" ht="13.8" thickBot="1" x14ac:dyDescent="0.3">
      <c r="B29" s="83"/>
      <c r="C29" s="84"/>
      <c r="D29" s="84"/>
      <c r="E29" s="84"/>
      <c r="F29" s="85"/>
      <c r="G29" s="84"/>
      <c r="H29" s="85"/>
      <c r="I29" s="84"/>
      <c r="J29" s="86"/>
    </row>
    <row r="30" spans="2:10" ht="13.8" thickBot="1" x14ac:dyDescent="0.3">
      <c r="B30" s="87"/>
      <c r="C30" s="87"/>
      <c r="D30" s="87"/>
      <c r="E30" s="87"/>
      <c r="F30" s="88"/>
      <c r="G30" s="89"/>
      <c r="H30" s="89"/>
      <c r="I30" s="89"/>
      <c r="J30" s="89"/>
    </row>
    <row r="31" spans="2:10" ht="15.6" x14ac:dyDescent="0.25">
      <c r="B31" s="193" t="s">
        <v>29</v>
      </c>
      <c r="C31" s="194"/>
      <c r="D31" s="194"/>
      <c r="E31" s="195"/>
    </row>
    <row r="32" spans="2:10" ht="24.6" x14ac:dyDescent="0.25">
      <c r="B32" s="196" t="s">
        <v>76</v>
      </c>
      <c r="C32" s="197"/>
      <c r="D32" s="198"/>
      <c r="E32" s="22"/>
    </row>
    <row r="33" spans="2:5" ht="25.2" thickBot="1" x14ac:dyDescent="0.3">
      <c r="B33" s="199"/>
      <c r="C33" s="200"/>
      <c r="D33" s="201"/>
      <c r="E33" s="3"/>
    </row>
  </sheetData>
  <sheetProtection algorithmName="SHA-512" hashValue="TZRB8WhO4/TP5WtXX+0Mf9mNjzT9R/6jXRX7X6ti/MAdeTh+SbmrPiVVh0vPBP0Olv+12nABK3kyU1+iBOGjKQ==" saltValue="OShK73YvxOO+SuKVGDXFiw==" spinCount="100000" sheet="1" objects="1" scenarios="1"/>
  <mergeCells count="8">
    <mergeCell ref="B31:E31"/>
    <mergeCell ref="B32:D33"/>
    <mergeCell ref="B20:J20"/>
    <mergeCell ref="B7:J7"/>
    <mergeCell ref="B9:J9"/>
    <mergeCell ref="F10:G10"/>
    <mergeCell ref="H10:I10"/>
    <mergeCell ref="B15:J15"/>
  </mergeCells>
  <pageMargins left="0.7" right="0.7" top="0.78740157499999996" bottom="0.78740157499999996"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xdr:col>
                    <xdr:colOff>228600</xdr:colOff>
                    <xdr:row>29</xdr:row>
                    <xdr:rowOff>60960</xdr:rowOff>
                  </from>
                  <to>
                    <xdr:col>4</xdr:col>
                    <xdr:colOff>594360</xdr:colOff>
                    <xdr:row>32</xdr:row>
                    <xdr:rowOff>289560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228600</xdr:colOff>
                    <xdr:row>31</xdr:row>
                    <xdr:rowOff>144780</xdr:rowOff>
                  </from>
                  <to>
                    <xdr:col>4</xdr:col>
                    <xdr:colOff>594360</xdr:colOff>
                    <xdr:row>33</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A6CD-B292-4618-A01C-16CCE6F2A720}">
  <sheetPr>
    <pageSetUpPr fitToPage="1"/>
  </sheetPr>
  <dimension ref="B1:K24"/>
  <sheetViews>
    <sheetView zoomScaleNormal="100" workbookViewId="0">
      <selection activeCell="G4" sqref="G4"/>
    </sheetView>
  </sheetViews>
  <sheetFormatPr baseColWidth="10" defaultColWidth="10.88671875" defaultRowHeight="13.8" x14ac:dyDescent="0.25"/>
  <cols>
    <col min="1" max="1" width="2.44140625" style="5" customWidth="1"/>
    <col min="2" max="2" width="28.33203125" style="5" customWidth="1"/>
    <col min="3" max="3" width="23.109375" style="5" customWidth="1"/>
    <col min="4" max="4" width="15.109375" style="5" bestFit="1" customWidth="1"/>
    <col min="5" max="5" width="13.88671875" style="5" customWidth="1"/>
    <col min="6" max="6" width="12.109375" style="5" customWidth="1"/>
    <col min="7" max="7" width="14" style="5" customWidth="1"/>
    <col min="8" max="8" width="18.88671875" style="5" customWidth="1"/>
    <col min="9" max="9" width="11" style="5" bestFit="1" customWidth="1"/>
    <col min="10" max="10" width="10.88671875" style="5"/>
    <col min="11" max="11" width="11.5546875" style="5" bestFit="1" customWidth="1"/>
    <col min="12" max="16384" width="10.88671875" style="5"/>
  </cols>
  <sheetData>
    <row r="1" spans="2:10" ht="14.4" thickBot="1" x14ac:dyDescent="0.3"/>
    <row r="2" spans="2:10" ht="19.95" customHeight="1" thickBot="1" x14ac:dyDescent="0.3">
      <c r="B2" s="220" t="s">
        <v>57</v>
      </c>
      <c r="C2" s="221"/>
      <c r="D2" s="221"/>
      <c r="E2" s="221"/>
      <c r="F2" s="221"/>
      <c r="G2" s="221"/>
      <c r="H2" s="222"/>
    </row>
    <row r="3" spans="2:10" ht="10.95" customHeight="1" x14ac:dyDescent="0.25"/>
    <row r="4" spans="2:10" x14ac:dyDescent="0.25">
      <c r="B4" s="6" t="s">
        <v>58</v>
      </c>
      <c r="C4" s="228" t="s">
        <v>54</v>
      </c>
      <c r="D4" s="228"/>
      <c r="E4" s="228"/>
    </row>
    <row r="5" spans="2:10" x14ac:dyDescent="0.25">
      <c r="B5" s="6" t="s">
        <v>1</v>
      </c>
      <c r="C5" s="229" t="s">
        <v>55</v>
      </c>
      <c r="D5" s="230"/>
      <c r="E5" s="231"/>
    </row>
    <row r="6" spans="2:10" x14ac:dyDescent="0.25">
      <c r="B6" s="23" t="s">
        <v>81</v>
      </c>
      <c r="C6" s="232" t="s">
        <v>82</v>
      </c>
      <c r="D6" s="233"/>
      <c r="E6" s="234"/>
    </row>
    <row r="7" spans="2:10" x14ac:dyDescent="0.25">
      <c r="B7" s="6" t="s">
        <v>50</v>
      </c>
      <c r="C7" s="228" t="s">
        <v>79</v>
      </c>
      <c r="D7" s="228"/>
      <c r="E7" s="228"/>
    </row>
    <row r="8" spans="2:10" ht="12.45" customHeight="1" x14ac:dyDescent="0.25"/>
    <row r="9" spans="2:10" ht="28.95" customHeight="1" x14ac:dyDescent="0.25">
      <c r="B9" s="223" t="s">
        <v>74</v>
      </c>
      <c r="C9" s="223"/>
      <c r="D9" s="223"/>
      <c r="E9" s="223"/>
      <c r="F9" s="223"/>
      <c r="G9" s="223"/>
      <c r="H9" s="223"/>
    </row>
    <row r="10" spans="2:10" ht="24.75" customHeight="1" x14ac:dyDescent="0.25">
      <c r="B10" s="223"/>
      <c r="C10" s="223"/>
      <c r="D10" s="223"/>
      <c r="E10" s="223"/>
      <c r="F10" s="223"/>
      <c r="G10" s="223"/>
      <c r="H10" s="223"/>
      <c r="J10" s="7"/>
    </row>
    <row r="11" spans="2:10" ht="11.7" customHeight="1" x14ac:dyDescent="0.25"/>
    <row r="12" spans="2:10" x14ac:dyDescent="0.25">
      <c r="B12" s="8" t="s">
        <v>59</v>
      </c>
      <c r="C12" s="224"/>
      <c r="D12" s="224"/>
      <c r="E12" s="224"/>
      <c r="F12" s="224"/>
      <c r="G12" s="224"/>
      <c r="H12" s="224"/>
      <c r="J12" s="7"/>
    </row>
    <row r="13" spans="2:10" x14ac:dyDescent="0.25">
      <c r="B13" s="8" t="s">
        <v>60</v>
      </c>
      <c r="C13" s="224"/>
      <c r="D13" s="224"/>
      <c r="E13" s="224"/>
      <c r="F13" s="224"/>
      <c r="G13" s="224"/>
      <c r="H13" s="224"/>
    </row>
    <row r="14" spans="2:10" x14ac:dyDescent="0.25">
      <c r="B14" s="8" t="s">
        <v>61</v>
      </c>
      <c r="C14" s="224"/>
      <c r="D14" s="224"/>
      <c r="E14" s="224"/>
      <c r="F14" s="224"/>
      <c r="G14" s="224"/>
      <c r="H14" s="224"/>
    </row>
    <row r="16" spans="2:10" ht="30" customHeight="1" x14ac:dyDescent="0.25">
      <c r="B16" s="225" t="s">
        <v>73</v>
      </c>
      <c r="C16" s="225"/>
      <c r="D16" s="225"/>
      <c r="E16" s="225"/>
      <c r="F16" s="225"/>
      <c r="G16" s="225"/>
      <c r="H16" s="225"/>
    </row>
    <row r="17" spans="2:11" ht="22.95" customHeight="1" x14ac:dyDescent="0.25">
      <c r="B17" s="218" t="s">
        <v>62</v>
      </c>
      <c r="C17" s="218" t="s">
        <v>63</v>
      </c>
      <c r="D17" s="226" t="s">
        <v>64</v>
      </c>
      <c r="E17" s="227"/>
      <c r="F17" s="218" t="s">
        <v>65</v>
      </c>
      <c r="G17" s="218" t="s">
        <v>66</v>
      </c>
      <c r="H17" s="218" t="s">
        <v>72</v>
      </c>
    </row>
    <row r="18" spans="2:11" s="10" customFormat="1" ht="46.2" customHeight="1" x14ac:dyDescent="0.25">
      <c r="B18" s="219"/>
      <c r="C18" s="219"/>
      <c r="D18" s="9" t="s">
        <v>67</v>
      </c>
      <c r="E18" s="9" t="s">
        <v>68</v>
      </c>
      <c r="F18" s="219"/>
      <c r="G18" s="219"/>
      <c r="H18" s="219"/>
    </row>
    <row r="19" spans="2:11" s="10" customFormat="1" ht="28.5" customHeight="1" x14ac:dyDescent="0.25">
      <c r="B19" s="9" t="s">
        <v>75</v>
      </c>
      <c r="C19" s="9" t="s">
        <v>69</v>
      </c>
      <c r="D19" s="11">
        <v>0.9</v>
      </c>
      <c r="E19" s="12"/>
      <c r="F19" s="12"/>
      <c r="G19" s="12"/>
      <c r="H19" s="13" t="s">
        <v>70</v>
      </c>
    </row>
    <row r="20" spans="2:11" s="10" customFormat="1" ht="28.5" customHeight="1" x14ac:dyDescent="0.25">
      <c r="B20" s="14" t="str">
        <f>H19</f>
        <v>bitte aus Angebot übernehmen</v>
      </c>
      <c r="C20" s="15" t="s">
        <v>86</v>
      </c>
      <c r="D20" s="11">
        <f>$D$19</f>
        <v>0.9</v>
      </c>
      <c r="E20" s="21" t="s">
        <v>71</v>
      </c>
      <c r="F20" s="19"/>
      <c r="G20" s="20"/>
      <c r="H20" s="16" t="str">
        <f>IF(ISERROR(B20+(B20*D20*E20)),"-",(B20+(B20*D20*E20)))</f>
        <v>-</v>
      </c>
      <c r="J20" s="17"/>
      <c r="K20" s="18"/>
    </row>
    <row r="21" spans="2:11" s="10" customFormat="1" ht="28.5" customHeight="1" x14ac:dyDescent="0.25">
      <c r="B21" s="14" t="str">
        <f>H20</f>
        <v>-</v>
      </c>
      <c r="C21" s="15" t="s">
        <v>87</v>
      </c>
      <c r="D21" s="11">
        <f>$D$19</f>
        <v>0.9</v>
      </c>
      <c r="E21" s="21" t="s">
        <v>71</v>
      </c>
      <c r="F21" s="19"/>
      <c r="G21" s="19"/>
      <c r="H21" s="16" t="str">
        <f>IF(ISERROR(B21+(B21*D21*E21)),"-",(B21+(B21*D21*E21)))</f>
        <v>-</v>
      </c>
      <c r="K21" s="18"/>
    </row>
    <row r="22" spans="2:11" s="10" customFormat="1" ht="28.5" customHeight="1" x14ac:dyDescent="0.25">
      <c r="B22" s="14" t="str">
        <f>H21</f>
        <v>-</v>
      </c>
      <c r="C22" s="15" t="s">
        <v>88</v>
      </c>
      <c r="D22" s="11">
        <v>0.9</v>
      </c>
      <c r="E22" s="21" t="s">
        <v>71</v>
      </c>
      <c r="F22" s="19"/>
      <c r="G22" s="19"/>
      <c r="H22" s="16" t="str">
        <f>IF(ISERROR(B22+(B22*D22*E22)),"-",(B22+(B22*D22*E22)))</f>
        <v>-</v>
      </c>
    </row>
    <row r="23" spans="2:11" s="10" customFormat="1" ht="28.5" customHeight="1" x14ac:dyDescent="0.25">
      <c r="B23" s="14" t="str">
        <f>H22</f>
        <v>-</v>
      </c>
      <c r="C23" s="15" t="s">
        <v>89</v>
      </c>
      <c r="D23" s="11">
        <v>0.9</v>
      </c>
      <c r="E23" s="21" t="s">
        <v>71</v>
      </c>
      <c r="F23" s="19"/>
      <c r="G23" s="19"/>
      <c r="H23" s="16" t="str">
        <f>IF(ISERROR(B23+(B23*D23*E23)),"-",(B23+(B23*D23*E23)))</f>
        <v>-</v>
      </c>
    </row>
    <row r="24" spans="2:11" s="10" customFormat="1" ht="28.5" customHeight="1" x14ac:dyDescent="0.25">
      <c r="B24" s="14" t="str">
        <f>H23</f>
        <v>-</v>
      </c>
      <c r="C24" s="15" t="s">
        <v>90</v>
      </c>
      <c r="D24" s="11">
        <v>0.9</v>
      </c>
      <c r="E24" s="21" t="s">
        <v>71</v>
      </c>
      <c r="F24" s="19"/>
      <c r="G24" s="19"/>
      <c r="H24" s="16" t="str">
        <f>IF(ISERROR(B24+(B24*D24*E24)),"-",(B24+(B24*D24*E24)))</f>
        <v>-</v>
      </c>
    </row>
  </sheetData>
  <sheetProtection algorithmName="SHA-512" hashValue="D/T69H9nMsKedJHZjknII4aQ6Z3mfG+x32Ql1Q4zWOpXXdEeCW9IdkFrsJ2xqkJOjAf4pwXQj7omH+zQ+m33HQ==" saltValue="VNSI1shWcn2sx71MD+s9oA==" spinCount="100000" sheet="1" objects="1" scenarios="1"/>
  <mergeCells count="16">
    <mergeCell ref="H17:H18"/>
    <mergeCell ref="B2:H2"/>
    <mergeCell ref="B9:H10"/>
    <mergeCell ref="C12:H12"/>
    <mergeCell ref="C13:H13"/>
    <mergeCell ref="C14:H14"/>
    <mergeCell ref="B16:H16"/>
    <mergeCell ref="B17:B18"/>
    <mergeCell ref="C17:C18"/>
    <mergeCell ref="D17:E17"/>
    <mergeCell ref="F17:F18"/>
    <mergeCell ref="G17:G18"/>
    <mergeCell ref="C4:E4"/>
    <mergeCell ref="C5:E5"/>
    <mergeCell ref="C6:E6"/>
    <mergeCell ref="C7:E7"/>
  </mergeCells>
  <phoneticPr fontId="29"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63387-9B73-4BC4-97EB-1CB700C6A587}">
  <ds:schemaRefs>
    <ds:schemaRef ds:uri="http://purl.org/dc/elements/1.1/"/>
    <ds:schemaRef ds:uri="C602CF76-44FD-4BD1-943E-BD469E2373DE"/>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f18553e4-0ef6-4dd1-9e08-53b2286d7b98"/>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99566DC-3C64-48F3-BC6D-3330690C1539}">
  <ds:schemaRefs>
    <ds:schemaRef ds:uri="http://schemas.microsoft.com/sharepoint/v3/contenttype/forms"/>
  </ds:schemaRefs>
</ds:datastoreItem>
</file>

<file path=customXml/itemProps3.xml><?xml version="1.0" encoding="utf-8"?>
<ds:datastoreItem xmlns:ds="http://schemas.openxmlformats.org/officeDocument/2006/customXml" ds:itemID="{795C577E-EC63-4172-9143-6B4B150D2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A1a Preisblatt - Deckblatt</vt:lpstr>
      <vt:lpstr>A1b Preisblatt - Preisangaben</vt:lpstr>
      <vt:lpstr>A1c - SVS HH</vt:lpstr>
      <vt:lpstr>A2 - Muster Preisanpassungen</vt:lpstr>
      <vt:lpstr>'A2 - Muster Preisanpassungen'!Druckbereich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Techniker Krankenkasse</dc:creator>
  <cp:lastModifiedBy>Reinert, Patrick</cp:lastModifiedBy>
  <dcterms:created xsi:type="dcterms:W3CDTF">2022-03-18T09:22:04Z</dcterms:created>
  <dcterms:modified xsi:type="dcterms:W3CDTF">2026-04-24T10:19:42Z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8f69af-3265-4c12-b1e3-f63a8696e71d_Enabled">
    <vt:lpwstr>true</vt:lpwstr>
  </property>
  <property fmtid="{D5CDD505-2E9C-101B-9397-08002B2CF9AE}" pid="3" name="MSIP_Label_a48f69af-3265-4c12-b1e3-f63a8696e71d_SetDate">
    <vt:lpwstr>2022-03-18T09:22:05Z</vt:lpwstr>
  </property>
  <property fmtid="{D5CDD505-2E9C-101B-9397-08002B2CF9AE}" pid="4" name="MSIP_Label_a48f69af-3265-4c12-b1e3-f63a8696e71d_Method">
    <vt:lpwstr>Standard</vt:lpwstr>
  </property>
  <property fmtid="{D5CDD505-2E9C-101B-9397-08002B2CF9AE}" pid="5" name="MSIP_Label_a48f69af-3265-4c12-b1e3-f63a8696e71d_Name">
    <vt:lpwstr>Nur für den Dienstgebrauch</vt:lpwstr>
  </property>
  <property fmtid="{D5CDD505-2E9C-101B-9397-08002B2CF9AE}" pid="6" name="MSIP_Label_a48f69af-3265-4c12-b1e3-f63a8696e71d_SiteId">
    <vt:lpwstr>777634b8-6549-48dd-89f9-71c677fea243</vt:lpwstr>
  </property>
  <property fmtid="{D5CDD505-2E9C-101B-9397-08002B2CF9AE}" pid="7" name="MSIP_Label_a48f69af-3265-4c12-b1e3-f63a8696e71d_ActionId">
    <vt:lpwstr>d08b8426-eb33-47fb-baf7-a01f67777e6b</vt:lpwstr>
  </property>
  <property fmtid="{D5CDD505-2E9C-101B-9397-08002B2CF9AE}" pid="8" name="MSIP_Label_a48f69af-3265-4c12-b1e3-f63a8696e71d_ContentBits">
    <vt:lpwstr>0</vt:lpwstr>
  </property>
  <property fmtid="{D5CDD505-2E9C-101B-9397-08002B2CF9AE}" pid="9" name="ContentTypeId">
    <vt:lpwstr>0x010100E65520829C044D71A30CF51927CFE119004072A4D1B659EB49B96F1A0734E3671A</vt:lpwstr>
  </property>
</Properties>
</file>